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ROBO YA KWANZA 2017.2018\"/>
    </mc:Choice>
  </mc:AlternateContent>
  <bookViews>
    <workbookView xWindow="0" yWindow="0" windowWidth="20490" windowHeight="7755" activeTab="5"/>
  </bookViews>
  <sheets>
    <sheet name="OWNSOURCE" sheetId="1" r:id="rId1"/>
    <sheet name="CDG" sheetId="2" r:id="rId2"/>
    <sheet name="NWSSP" sheetId="3" r:id="rId3"/>
    <sheet name="UNICEF" sheetId="4" r:id="rId4"/>
    <sheet name="JIMBO" sheetId="5" r:id="rId5"/>
    <sheet name="PREAMBLE" sheetId="6" r:id="rId6"/>
    <sheet name="MRADI VIPORO 2016.2017" sheetId="7" r:id="rId7"/>
  </sheets>
  <definedNames>
    <definedName name="_xlnm.Print_Titles" localSheetId="1">CDG!$4:$4</definedName>
    <definedName name="_xlnm.Print_Titles" localSheetId="0">OWNSOURCE!$4:$4</definedName>
    <definedName name="_xlnm.Print_Titles" localSheetId="3">UNICEF!$4:$4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5" l="1"/>
  <c r="G9" i="4"/>
  <c r="H9" i="4"/>
  <c r="F39" i="1"/>
  <c r="F17" i="7"/>
  <c r="G17" i="7"/>
  <c r="H17" i="7"/>
  <c r="H16" i="7"/>
  <c r="H8" i="7"/>
  <c r="G8" i="7"/>
  <c r="F8" i="7"/>
  <c r="F9" i="6" l="1"/>
  <c r="G39" i="1"/>
  <c r="G65" i="1"/>
  <c r="H65" i="1"/>
  <c r="F65" i="1"/>
  <c r="H39" i="1"/>
  <c r="G35" i="1"/>
  <c r="H35" i="1"/>
  <c r="E9" i="6"/>
  <c r="E8" i="6"/>
  <c r="H73" i="1" l="1"/>
  <c r="G73" i="1"/>
  <c r="F6" i="3"/>
  <c r="H6" i="6" l="1"/>
  <c r="H4" i="6"/>
  <c r="H5" i="6"/>
  <c r="H7" i="6"/>
  <c r="H9" i="6"/>
  <c r="H3" i="6"/>
  <c r="G4" i="6"/>
  <c r="G5" i="6"/>
  <c r="G6" i="6"/>
  <c r="G7" i="6"/>
  <c r="G3" i="6"/>
  <c r="F35" i="1"/>
  <c r="G9" i="6" l="1"/>
  <c r="D9" i="6"/>
  <c r="F9" i="4" l="1"/>
  <c r="F6" i="5"/>
  <c r="F53" i="2"/>
  <c r="F50" i="2"/>
  <c r="F47" i="2"/>
  <c r="F44" i="2"/>
  <c r="F39" i="2"/>
  <c r="F29" i="2"/>
  <c r="F24" i="2"/>
  <c r="F18" i="2"/>
  <c r="F15" i="2" l="1"/>
  <c r="F54" i="2" s="1"/>
  <c r="F73" i="1"/>
  <c r="F72" i="1"/>
  <c r="F69" i="1"/>
  <c r="F53" i="1"/>
  <c r="F50" i="1"/>
  <c r="F45" i="1"/>
  <c r="F27" i="1"/>
  <c r="F19" i="1"/>
  <c r="F14" i="1"/>
</calcChain>
</file>

<file path=xl/sharedStrings.xml><?xml version="1.0" encoding="utf-8"?>
<sst xmlns="http://schemas.openxmlformats.org/spreadsheetml/2006/main" count="523" uniqueCount="213">
  <si>
    <t>HALMASHAURI YA WILAYA YA TANDAHIMBA</t>
  </si>
  <si>
    <t>MAPATO YA NDANI</t>
  </si>
  <si>
    <t>NA</t>
  </si>
  <si>
    <t xml:space="preserve">SEKTA </t>
  </si>
  <si>
    <t>JINA LA MRADI</t>
  </si>
  <si>
    <t xml:space="preserve">LENGO LA MRADI </t>
  </si>
  <si>
    <t>ENEO LA MRADI (KATA)</t>
  </si>
  <si>
    <t>FEDHA IDHINISHWA</t>
  </si>
  <si>
    <t>FEDHA TOLEWA</t>
  </si>
  <si>
    <t>FEDHA TUMIKA</t>
  </si>
  <si>
    <t>MAELEZO</t>
  </si>
  <si>
    <t>MCHANGIAJI</t>
  </si>
  <si>
    <t>UTAWALA</t>
  </si>
  <si>
    <t>Tandahimba</t>
  </si>
  <si>
    <t>TAARIFA YA UTEKELEZAJI WA MIRADI YA MAENDELEO ROBO YA KWANZA  JULAI- SEPTEMBA 2017/2018</t>
  </si>
  <si>
    <t>ELIMU MSINGI</t>
  </si>
  <si>
    <t>Kuwezasha ukarabati wa Jengo la Ofisi ya Idara ya Elimu Msingi na Sekondari</t>
  </si>
  <si>
    <t>Ujenzi wa vyumba 14 vya madarasa kwa shule zaa msingi</t>
  </si>
  <si>
    <t>Chitoholi A-3, Mbuyuni-2;Mkula-1;Chang'ombe-1;Mkwiti juu-1;Kuchele-1na Namdowola-1 Mikunda2,Mpunda2,na Maheha1</t>
  </si>
  <si>
    <t>Ujenzi wa matundu 114 ya vyoo kwa shule za Msingi</t>
  </si>
  <si>
    <t>Milongodi, mkwiti,Chidede Chikunda,Tandahimba,Namikupa,Matogoro,Jangwani,Luheya,Litehu,Mkulung'ulu,Chikongola,Mmalala,Nanhyanga,Mahuta Bondeni</t>
  </si>
  <si>
    <t>Ukamilishaji wa madarasa 6 kwa shule nne za Msingi</t>
  </si>
  <si>
    <t>Naputa 1, Juhudi 2, Maheha 2, Mahuta Bondeni 1</t>
  </si>
  <si>
    <t>Ujenzi wa kalakana ya Shule ya Ufundi Matogoro</t>
  </si>
  <si>
    <t>Matogoro shule ya msingi</t>
  </si>
  <si>
    <t>Ujenzi wa madarasa 3 kwa shule ya Msingi Mkwiti Juu</t>
  </si>
  <si>
    <t>Mkwiti Juu</t>
  </si>
  <si>
    <t>Ukamilishaji wa nyumba 2 za walimu kwa shule za msingi</t>
  </si>
  <si>
    <t>Mtegu na Majengo</t>
  </si>
  <si>
    <t>Ukamilishaji wa nyumba moja yenye kuishi familia mbili kwa shule ya msingi</t>
  </si>
  <si>
    <t>Lubangala</t>
  </si>
  <si>
    <t>ELIMU SEKONDARI</t>
  </si>
  <si>
    <t>Nandonde na Mweminaki</t>
  </si>
  <si>
    <t>Ujenzi wa madarasa 6 kwa shule za Sekondari Nandonde na Mweminaki</t>
  </si>
  <si>
    <t>Ufungaji wa mifumo ya gesi na maji katika Maabara 56za shule za Sekondari</t>
  </si>
  <si>
    <t>Shule za sekondari 28</t>
  </si>
  <si>
    <t>ARDHI MALIASILI NA MAZINGIRA</t>
  </si>
  <si>
    <t>Upimaji wa viwanja 400 katika mji mdogo wa Tandahimba na Mji mdogo wa Mahuta viwanja 200</t>
  </si>
  <si>
    <t>Tandahimba na Mahuta</t>
  </si>
  <si>
    <t>Mahuta, Matogoro, Chidede, Mkulungulu na Chikongola</t>
  </si>
  <si>
    <t>Uandaaji wa michoro ya Mpango wa mji katika kvijiji vya Mahuta, Matogoro, Chidede, Mkulungulu na Chikongola</t>
  </si>
  <si>
    <t>Tandahimba(Mahuta Bondeni na Chikongola) na Mahuta(Malopokelo, Amani na Tandahimba</t>
  </si>
  <si>
    <t>Kuandaa mpango wa matumizi bora ya Ardhi katika Mji mdogo wa Tandahimba</t>
  </si>
  <si>
    <t>Kuandaa hati za kimila 1500 katika kata tano (Nanhyanga, Mdumbwe, Mchichira, Naputa na Mkwiti)</t>
  </si>
  <si>
    <t>Nanhyanga, Mdumbwe, Mchichira, Naputa na Mkwiti</t>
  </si>
  <si>
    <t>AFYA</t>
  </si>
  <si>
    <t>Ukarabati wa jengo la Mapasuaji hospitari ya Wilaya</t>
  </si>
  <si>
    <t>Ukarabati wa jengo la Maabara hospitari ya Wilaya</t>
  </si>
  <si>
    <t>Mambamba</t>
  </si>
  <si>
    <t>Uendelezaji wa jengo la zahanati ya Mambamba</t>
  </si>
  <si>
    <t>Uendelezaji wa jengo la zahanati ya Chikongo</t>
  </si>
  <si>
    <t>Chikongo</t>
  </si>
  <si>
    <t>Uendelezaji wa jengo la zahanati ya Mnazi Mmoja</t>
  </si>
  <si>
    <t>Mnazi Mmoja</t>
  </si>
  <si>
    <t>UJENZI</t>
  </si>
  <si>
    <t>Ujenzi wa barabara kwa kiwango cha lami urefu wa kilometa 3</t>
  </si>
  <si>
    <t>Kuandaa hati za kimila 3000 katika kata sita (Chingungwe, Mihambwe, Maundo, Milongodi, Ngunja Mkonjowano na Litehu)</t>
  </si>
  <si>
    <t>Chingungwe, Mihambwe, Maundo, Milongodi, Ngunja Mkonjowano na Litehu</t>
  </si>
  <si>
    <t>MAJI</t>
  </si>
  <si>
    <t>Ujenzi wa njia ya bomba kutoka Ngongo hadi Tukuru</t>
  </si>
  <si>
    <t>Ngongo hadi Tukuru</t>
  </si>
  <si>
    <t>Kufanya utafiti katika chanzo cha maji Chitohori A</t>
  </si>
  <si>
    <t>Chitohori A</t>
  </si>
  <si>
    <t>Ujenzi wa kisima kirefu cha maji katika kijiji cha Chitohori A</t>
  </si>
  <si>
    <t xml:space="preserve">Ukarabati wa jengo la ofisi ya Idara ya Maji </t>
  </si>
  <si>
    <t>MALI ASILI NA MAZINGIRA</t>
  </si>
  <si>
    <t>Upandaji wa Miti ndani ya Wilaya</t>
  </si>
  <si>
    <t>Upimaji na uwekaji wa alama za mipaka katika maeneo ya Misitu ya  Litehu, Mahuta na Naputa</t>
  </si>
  <si>
    <t>Litehu, Mahuta na Naputa</t>
  </si>
  <si>
    <t>Uendeshaji wa kampeni ya upandaji miti kwa kuanzisha vitalu na kutoa elimu kwa wananchi</t>
  </si>
  <si>
    <t>MAENDELEO YA JAMII</t>
  </si>
  <si>
    <t>Kuwezesha vikundi 31 vya wanawake ya uchumi wa mikopo</t>
  </si>
  <si>
    <t>KILIMO</t>
  </si>
  <si>
    <t>Kuwezasha kilimo cha mazao mchanganyiko ndani ya Wilaya</t>
  </si>
  <si>
    <t>Kuongeza uzalishaji wa zao la Korosho kwa kutumia teknolojia za kisasa</t>
  </si>
  <si>
    <t>Ujenzi wa ghala lenye uwezo wa kuhtunza mazao kiasi cha tani 10,000</t>
  </si>
  <si>
    <t>Kufanya upembuzi yakinifu katika Mradi wa Umwagiliaji Mto Ruvuma</t>
  </si>
  <si>
    <t>Mto Ruvuma</t>
  </si>
  <si>
    <t>Kuchimba kisima cha maji katika Skimu ya Umwagiliaji Litehu</t>
  </si>
  <si>
    <t>Litehu</t>
  </si>
  <si>
    <t>Kufanya upembuzi yakinifu katika ujenzi wa barabara toka Chikumbililo kwenda Pachani</t>
  </si>
  <si>
    <t>Chikumbililo/ Pachani</t>
  </si>
  <si>
    <t xml:space="preserve">Ukarabati wa jengo la nane nane Ngongo Mkoani Lindi </t>
  </si>
  <si>
    <t xml:space="preserve">Ngongo Mkoani Lindi </t>
  </si>
  <si>
    <t>Ujenzi wa nyumba 5 za Maafisa Ugani katika kata za Dinduma, Chingungwe,Mkundi,Mdumbwe na Nambahu</t>
  </si>
  <si>
    <t>Dinduma, Chingungwe,Mkundi,Mdumbwe na Nambahu</t>
  </si>
  <si>
    <t>Ujenzi wa kisima cha maji katika jengo la Ofisi ya Kilimo na Mifugo</t>
  </si>
  <si>
    <t>MIFUGO</t>
  </si>
  <si>
    <t>Ukarabati wa miundombinu ya samaki katika maonesho ya nanenane Ngongo Lindi</t>
  </si>
  <si>
    <t>Ngongo Lindi</t>
  </si>
  <si>
    <t>Ujenzi wa mabwawa ya samaki katika kijiji cha Matogoro</t>
  </si>
  <si>
    <t>Matogoro</t>
  </si>
  <si>
    <t>MAZINGIRA</t>
  </si>
  <si>
    <t>Kuanzisha vitalu vya kupanda miti katika maeneo oevu ndani ya Wilaya</t>
  </si>
  <si>
    <t>JUMLA NDOGO</t>
  </si>
  <si>
    <t>JUMLA KUU</t>
  </si>
  <si>
    <t>Kupima na kuandaa mpango wa uboreshaji wa makazi holela katika mji mdogo wa Tandahimba(Mahuta Bondeni na Chikongola) na Mahuta (Malopokelo, Amani na Tandahimba)</t>
  </si>
  <si>
    <t>Ukamilishaji wa ofisi ya kata Dinduma</t>
  </si>
  <si>
    <t>Ukamilishaji wa ofisi ya kata Mchichira</t>
  </si>
  <si>
    <t>Ukamilishaji wa ofisi ya kata Mahuta</t>
  </si>
  <si>
    <t>Ukamilishaji wa ofisi ya kata Naputa</t>
  </si>
  <si>
    <t>Ukamilishaji wa ofisi ya kata Mdumbwe</t>
  </si>
  <si>
    <t>Ukarabati wa ofisi ya Kata Miuta</t>
  </si>
  <si>
    <t>Ukarabati wa ofisi ya Kata Mkundi</t>
  </si>
  <si>
    <t>Ukarabati wa ofisi ya Kata Mdimba</t>
  </si>
  <si>
    <t>Ukarabati wa jengo la Ofisi ya Mkurugenzi na Uzio</t>
  </si>
  <si>
    <t>ARDHI NA MIPANGO MIJI</t>
  </si>
  <si>
    <t>Dinduma</t>
  </si>
  <si>
    <t>Mchichira</t>
  </si>
  <si>
    <t>Mahuta</t>
  </si>
  <si>
    <t>Naputa</t>
  </si>
  <si>
    <t>Mdumbwe</t>
  </si>
  <si>
    <t>Miuta</t>
  </si>
  <si>
    <t>Mkundi</t>
  </si>
  <si>
    <t>Mdimba</t>
  </si>
  <si>
    <t>Mkonjowano, Luagala, miuta, Kitama, Mnyawa, Mchichira, Milongodi, Lyenje, Namikupa, Mahuta na Chikongola</t>
  </si>
  <si>
    <t>Ufungaji wa umeme katika ofisi za kata 11 ( Mkonjowano, Luagala, Miuta, Kitama, Mnyawa, Mchichira, Milongodi, Lyenje, Namikupa, Mahuta na Chikongola)</t>
  </si>
  <si>
    <t>Kuendesha zoezi la upimaji wa majengo kwa ajili ya kutengeneza takwimu za kodi ya majengo</t>
  </si>
  <si>
    <t>Ununuzi wa gari ya wagonjwa wa dharula hoapitari ya Wilaya</t>
  </si>
  <si>
    <t>Ukarabatii wa wodi daraja la pili hospitari ya wilaya</t>
  </si>
  <si>
    <t>Ujenzi wa wodi ya wagonjwa wa kutengwa hospitari ya Wilaya</t>
  </si>
  <si>
    <t>Ukarabati wa stoo ya dawa hospitari ya Wilaya</t>
  </si>
  <si>
    <t>Ujenzi wa kituo cha afya katika kata ya Nanhyanga</t>
  </si>
  <si>
    <t>Nanhyanga</t>
  </si>
  <si>
    <t>Ujenzi wa kituo cha afya katika kata ya Mihambwe</t>
  </si>
  <si>
    <t>Ukamilishaji wa majengo ya wodi katika vituo vya afya mchichira na Namikupa</t>
  </si>
  <si>
    <t>Mchichira na Namikupa</t>
  </si>
  <si>
    <t xml:space="preserve"> Mihambwe</t>
  </si>
  <si>
    <t>AFYA (Hospitari)</t>
  </si>
  <si>
    <t>AFYA (Vituo vya Afya)</t>
  </si>
  <si>
    <t>Uendelezaji wa Zahanati kata ya Miuta</t>
  </si>
  <si>
    <t>Ujenzi wa Zahanati kijiji cha Mitondi A</t>
  </si>
  <si>
    <t>Mitondi A</t>
  </si>
  <si>
    <t>Ujenzi wa Zahanati kijiji cha Nachunyu</t>
  </si>
  <si>
    <t>Nachunyu</t>
  </si>
  <si>
    <t>Uendelezaji wa Zahanati kata ya Mtegu</t>
  </si>
  <si>
    <t>Mtegu</t>
  </si>
  <si>
    <t>Ujenzi wa Zahanati kijiji cha Milidu</t>
  </si>
  <si>
    <t>Milidu</t>
  </si>
  <si>
    <t>Ujenzi wa Zahanati kijiji cha Lembela</t>
  </si>
  <si>
    <t>Lembela</t>
  </si>
  <si>
    <t>Ukarabati wa zahanati katika kijiji cha Chingungwe</t>
  </si>
  <si>
    <t>Chingungwe</t>
  </si>
  <si>
    <t>Uendelezaji wa zahanati katika kijijii cha Mkuti</t>
  </si>
  <si>
    <t>Mkuti</t>
  </si>
  <si>
    <t>Matengenezo ya barabara ya kawaida urefu wa 20km ( Ngunja-mangombya 8km, Mmeda-Libobe 7km, Namkomolela -Mnauke 5km)</t>
  </si>
  <si>
    <t>Ngunja-Litehu na Milongodi</t>
  </si>
  <si>
    <t>Mahuta-Bondeni</t>
  </si>
  <si>
    <t>Matengenezo ya kawaida ya barabara katika mjimdogo wa Tandahimba</t>
  </si>
  <si>
    <t>Matengenezo ya kawaida ya barabara urefu wa 2.5km (Mahuta-Bondeni )</t>
  </si>
  <si>
    <t>Ukarabati wa bwawa la maji Tandahimba</t>
  </si>
  <si>
    <t>Ujenzi wa machinjio ndogo mbili katika Kata ya Kitama na Maundo</t>
  </si>
  <si>
    <t>Kitama na Maundo</t>
  </si>
  <si>
    <t>Ununuzi wa trekta kwa ajili ya kuzoa takataka ndani ya Wilaya</t>
  </si>
  <si>
    <t>AFYA (Zahanati)</t>
  </si>
  <si>
    <t>RUZUKU YA SERIKALI KUU</t>
  </si>
  <si>
    <t>MFUKO WA MAJI</t>
  </si>
  <si>
    <t>Ujenzi wa kisima cha maji katika vijiji vya Mangombya, nanjanga, Nannala, Mmeda, Mabeti na Mahoha</t>
  </si>
  <si>
    <t>Mangombya, nanjanga, Nannala, Mmeda, Mabeti na Mahoha</t>
  </si>
  <si>
    <t>MFUKO WA JIMBO</t>
  </si>
  <si>
    <t>Kutoa msaada wa fedha kwa vikundi 56 vya kiuchumi na kijamii kupiiamfuko wa jimbo</t>
  </si>
  <si>
    <t>UNICEF</t>
  </si>
  <si>
    <t>MAENDELEO NA USTAWI WA JAMII</t>
  </si>
  <si>
    <t>Mapato ya ndani</t>
  </si>
  <si>
    <t>Ruzuku ya Serikali Kuu</t>
  </si>
  <si>
    <t>NWSSP</t>
  </si>
  <si>
    <t>Mfuko wa Jimbo</t>
  </si>
  <si>
    <t>CHANZO/MCHANGIAJI</t>
  </si>
  <si>
    <t>MAKISIO</t>
  </si>
  <si>
    <t>FEDHA ZISIZOPOKELEWA</t>
  </si>
  <si>
    <t>% YA FEDHA TOLEWA</t>
  </si>
  <si>
    <t>OWNSOURCE</t>
  </si>
  <si>
    <t>LGCDG</t>
  </si>
  <si>
    <t>JUMLA</t>
  </si>
  <si>
    <t>Ukarabati wa duka la dawa na ujenzi wa blocks za kutipia walemavu</t>
  </si>
  <si>
    <t>Hospitari ya Wilaya</t>
  </si>
  <si>
    <t>Kazi ya ujenzi imekamilika</t>
  </si>
  <si>
    <t>Ujenzi wa uzio na kibanda cha kupumzikia Mlinzi katika Ukumbi wa Halmashauri ya Wilaya</t>
  </si>
  <si>
    <t>TASAF</t>
  </si>
  <si>
    <t>Ukarabati wa jengo la ofisi ya Kilimo Wilaya</t>
  </si>
  <si>
    <t>TAARIFA YA UTEKELEZAJI WA MIRADI VIPORO YA MWAKA WA FEDHA 2016/2017</t>
  </si>
  <si>
    <t>Ujenzi wa machinjio ndogo Kata ya Nanhyanga</t>
  </si>
  <si>
    <t>Uboreshaji wa huduma za mifugo</t>
  </si>
  <si>
    <t>Ujenzi umekamilika kwa hatua ya kwanza</t>
  </si>
  <si>
    <t>Ujenzi wa choo na uzio katika machinjio ya Mahuta</t>
  </si>
  <si>
    <t>Ukarabati machinjio na ujenzi wa uzio kata ya Tandahimba</t>
  </si>
  <si>
    <t>Ukarabati wa jengo umekamilika, kazi ya ujenzi wa uzio unaendelea</t>
  </si>
  <si>
    <t xml:space="preserve">Ujenzi wa choo umekamilika na ujenzi wa uzio unaendelea </t>
  </si>
  <si>
    <t>Kuboresha mazingira ya kufanyia kazi</t>
  </si>
  <si>
    <t>Ukarabati wa ofisi ya na ununuzi wa samani Mratibu wa mradi wa Usajili wa watoto chini ya miaka mitano</t>
  </si>
  <si>
    <t>Mafunzo kwa wasajili wasaidizi (WEOs na Wauguzi kwenye Zahanati)</t>
  </si>
  <si>
    <t>Kuimarisha utendaji kazi</t>
  </si>
  <si>
    <t>Kazi imekamilika na samani zimenunuliwa</t>
  </si>
  <si>
    <t>Ununuzi wa shajala na vipeperushi/ mabango kwa ajili ya kutambulisha mradi</t>
  </si>
  <si>
    <t>Mafunzo yalitolewa kwa walengwa</t>
  </si>
  <si>
    <t>Mradi wa maji Mkupete</t>
  </si>
  <si>
    <t xml:space="preserve">Kuboresha huduma ya maji katika kijiji cha Mkupete. </t>
  </si>
  <si>
    <t>Mkandarasi yupo kwenye hatua za mwisho za kukamilisha mradi.</t>
  </si>
  <si>
    <t>Mradi wa maji Jangwani Maheha</t>
  </si>
  <si>
    <t>Kuongeza  na kuboresha huduma ya maji  katika vijiji vya Jangwani, Umoja, Maheha, Mundamkulu na Chipyai.</t>
  </si>
  <si>
    <t>Kwanyama</t>
  </si>
  <si>
    <t>Mradi upo katika hatua za kufanya majaribio</t>
  </si>
  <si>
    <t>Mradi wa Maji Litehu, Libobe</t>
  </si>
  <si>
    <t>Kuongeza  na kuboresha huduma ya maji  katika vijiji vya Litehu, Libobe, Liponde na Mkola chini</t>
  </si>
  <si>
    <t>Mradi wa Maji Mahuta</t>
  </si>
  <si>
    <t>Kuboresha huduma ya maji katika vijiji vya Mahuta Mjini, Mahuta Bondeni, Mkulung'ulu,Chikongola na Lilande.</t>
  </si>
  <si>
    <t xml:space="preserve">Mkandarasi yupo kwenye hatua za mwisho za kukamilisha mradi. </t>
  </si>
  <si>
    <t>Kazi itafanywa fedha zitakapopatikana</t>
  </si>
  <si>
    <t>Fedha zitatumiaka katika robo ya pili</t>
  </si>
  <si>
    <t>Kazi zitafanyika fedha zitakapotolewa</t>
  </si>
  <si>
    <t>Usajili wa watoto chini ya miaka mitano katika kata zote</t>
  </si>
  <si>
    <t>Shajala zilinunuliwa na kutumika</t>
  </si>
  <si>
    <t>Usajili wa watoto umefanyika na zoezi linaendelea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</si>
</sst>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43" fontId="3" fillId="0" borderId="0" xfId="1" applyFont="1"/>
    <xf numFmtId="43" fontId="3" fillId="0" borderId="0" xfId="0" applyNumberFormat="1" applyFont="1"/>
    <xf numFmtId="0" fontId="4" fillId="0" borderId="0" xfId="0" applyFont="1"/>
    <xf numFmtId="43" fontId="5" fillId="0" borderId="0" xfId="1" applyFont="1"/>
    <xf numFmtId="0" fontId="5" fillId="0" borderId="0" xfId="0" applyFont="1"/>
    <xf numFmtId="43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43" fontId="0" fillId="0" borderId="0" xfId="1" applyFont="1"/>
    <xf numFmtId="43" fontId="0" fillId="0" borderId="0" xfId="0" applyNumberFormat="1"/>
    <xf numFmtId="164" fontId="0" fillId="0" borderId="0" xfId="1" applyNumberFormat="1" applyFont="1"/>
    <xf numFmtId="164" fontId="2" fillId="0" borderId="0" xfId="0" applyNumberFormat="1" applyFont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43" fontId="0" fillId="0" borderId="1" xfId="0" applyNumberFormat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5" fontId="0" fillId="0" borderId="0" xfId="0" applyNumberFormat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/>
    </xf>
    <xf numFmtId="164" fontId="6" fillId="0" borderId="1" xfId="1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164" fontId="8" fillId="0" borderId="1" xfId="1" applyNumberFormat="1" applyFont="1" applyBorder="1" applyAlignment="1">
      <alignment vertical="center"/>
    </xf>
    <xf numFmtId="164" fontId="8" fillId="0" borderId="1" xfId="1" applyNumberFormat="1" applyFont="1" applyBorder="1"/>
    <xf numFmtId="164" fontId="9" fillId="0" borderId="1" xfId="0" applyNumberFormat="1" applyFont="1" applyBorder="1"/>
    <xf numFmtId="0" fontId="8" fillId="0" borderId="0" xfId="0" applyFont="1"/>
    <xf numFmtId="0" fontId="9" fillId="0" borderId="1" xfId="0" applyFont="1" applyBorder="1"/>
    <xf numFmtId="0" fontId="9" fillId="0" borderId="0" xfId="0" applyFont="1"/>
    <xf numFmtId="0" fontId="6" fillId="0" borderId="1" xfId="0" applyFont="1" applyFill="1" applyBorder="1" applyAlignment="1">
      <alignment vertical="center" wrapText="1"/>
    </xf>
    <xf numFmtId="164" fontId="7" fillId="0" borderId="1" xfId="1" applyNumberFormat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3" fontId="7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/>
    </xf>
    <xf numFmtId="4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6" fillId="0" borderId="0" xfId="1" applyNumberFormat="1" applyFont="1" applyAlignment="1">
      <alignment vertical="center"/>
    </xf>
    <xf numFmtId="164" fontId="7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66" zoomScale="90" zoomScaleNormal="90" workbookViewId="0">
      <selection sqref="A1:J73"/>
    </sheetView>
  </sheetViews>
  <sheetFormatPr defaultRowHeight="15.75" x14ac:dyDescent="0.25"/>
  <cols>
    <col min="1" max="1" width="4.85546875" style="1" bestFit="1" customWidth="1"/>
    <col min="2" max="2" width="24.140625" style="4" customWidth="1"/>
    <col min="3" max="3" width="37.7109375" style="1" customWidth="1"/>
    <col min="4" max="4" width="18.28515625" style="1" bestFit="1" customWidth="1"/>
    <col min="5" max="5" width="31.7109375" style="1" customWidth="1"/>
    <col min="6" max="6" width="27.7109375" style="1" bestFit="1" customWidth="1"/>
    <col min="7" max="8" width="23.28515625" style="75" bestFit="1" customWidth="1"/>
    <col min="9" max="9" width="25.85546875" style="71" customWidth="1"/>
    <col min="10" max="10" width="19.5703125" style="71" customWidth="1"/>
    <col min="11" max="16384" width="9.140625" style="1"/>
  </cols>
  <sheetData>
    <row r="1" spans="1:10" ht="21" x14ac:dyDescent="0.35">
      <c r="A1" s="23"/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1:10" ht="21" x14ac:dyDescent="0.35">
      <c r="A2" s="23"/>
      <c r="B2" s="54" t="s">
        <v>14</v>
      </c>
      <c r="C2" s="54"/>
      <c r="D2" s="54"/>
      <c r="E2" s="54"/>
      <c r="F2" s="54"/>
      <c r="G2" s="54"/>
      <c r="H2" s="54"/>
      <c r="I2" s="54"/>
      <c r="J2" s="54"/>
    </row>
    <row r="3" spans="1:10" ht="21" x14ac:dyDescent="0.35">
      <c r="A3" s="23"/>
      <c r="B3" s="24" t="s">
        <v>1</v>
      </c>
      <c r="C3" s="25"/>
      <c r="D3" s="26"/>
      <c r="E3" s="27"/>
      <c r="F3" s="27"/>
      <c r="G3" s="72"/>
      <c r="H3" s="72"/>
      <c r="I3" s="70"/>
      <c r="J3" s="70"/>
    </row>
    <row r="4" spans="1:10" ht="42" x14ac:dyDescent="0.25">
      <c r="A4" s="28" t="s">
        <v>2</v>
      </c>
      <c r="B4" s="28" t="s">
        <v>3</v>
      </c>
      <c r="C4" s="29" t="s">
        <v>4</v>
      </c>
      <c r="D4" s="30" t="s">
        <v>5</v>
      </c>
      <c r="E4" s="29" t="s">
        <v>6</v>
      </c>
      <c r="F4" s="29" t="s">
        <v>7</v>
      </c>
      <c r="G4" s="73" t="s">
        <v>8</v>
      </c>
      <c r="H4" s="73" t="s">
        <v>9</v>
      </c>
      <c r="I4" s="29" t="s">
        <v>10</v>
      </c>
      <c r="J4" s="29" t="s">
        <v>11</v>
      </c>
    </row>
    <row r="5" spans="1:10" ht="21" x14ac:dyDescent="0.25">
      <c r="A5" s="31"/>
      <c r="B5" s="28"/>
      <c r="C5" s="32"/>
      <c r="D5" s="33"/>
      <c r="E5" s="34"/>
      <c r="F5" s="35"/>
      <c r="G5" s="35"/>
      <c r="H5" s="35"/>
      <c r="I5" s="35"/>
      <c r="J5" s="36"/>
    </row>
    <row r="6" spans="1:10" ht="84" x14ac:dyDescent="0.25">
      <c r="A6" s="34">
        <v>1</v>
      </c>
      <c r="B6" s="59" t="s">
        <v>15</v>
      </c>
      <c r="C6" s="36" t="s">
        <v>16</v>
      </c>
      <c r="D6" s="34"/>
      <c r="E6" s="34" t="s">
        <v>13</v>
      </c>
      <c r="F6" s="60">
        <v>20000000</v>
      </c>
      <c r="G6" s="67">
        <v>0</v>
      </c>
      <c r="H6" s="67">
        <v>0</v>
      </c>
      <c r="I6" s="36" t="s">
        <v>207</v>
      </c>
      <c r="J6" s="36" t="s">
        <v>163</v>
      </c>
    </row>
    <row r="7" spans="1:10" ht="126" x14ac:dyDescent="0.25">
      <c r="A7" s="34">
        <v>2</v>
      </c>
      <c r="B7" s="59"/>
      <c r="C7" s="36" t="s">
        <v>17</v>
      </c>
      <c r="D7" s="34"/>
      <c r="E7" s="36" t="s">
        <v>18</v>
      </c>
      <c r="F7" s="60">
        <v>170000000</v>
      </c>
      <c r="G7" s="67">
        <v>0</v>
      </c>
      <c r="H7" s="67">
        <v>0</v>
      </c>
      <c r="I7" s="36" t="s">
        <v>207</v>
      </c>
      <c r="J7" s="36" t="s">
        <v>163</v>
      </c>
    </row>
    <row r="8" spans="1:10" ht="168" x14ac:dyDescent="0.25">
      <c r="A8" s="34">
        <v>3</v>
      </c>
      <c r="B8" s="59"/>
      <c r="C8" s="36" t="s">
        <v>19</v>
      </c>
      <c r="D8" s="34"/>
      <c r="E8" s="36" t="s">
        <v>20</v>
      </c>
      <c r="F8" s="60">
        <v>85000000</v>
      </c>
      <c r="G8" s="67">
        <v>0</v>
      </c>
      <c r="H8" s="67">
        <v>0</v>
      </c>
      <c r="I8" s="36" t="s">
        <v>207</v>
      </c>
      <c r="J8" s="36" t="s">
        <v>163</v>
      </c>
    </row>
    <row r="9" spans="1:10" ht="63" x14ac:dyDescent="0.25">
      <c r="A9" s="34">
        <v>4</v>
      </c>
      <c r="B9" s="59"/>
      <c r="C9" s="47" t="s">
        <v>21</v>
      </c>
      <c r="D9" s="34"/>
      <c r="E9" s="36" t="s">
        <v>22</v>
      </c>
      <c r="F9" s="60">
        <v>27000000</v>
      </c>
      <c r="G9" s="67">
        <v>0</v>
      </c>
      <c r="H9" s="67">
        <v>0</v>
      </c>
      <c r="I9" s="36" t="s">
        <v>207</v>
      </c>
      <c r="J9" s="36" t="s">
        <v>163</v>
      </c>
    </row>
    <row r="10" spans="1:10" ht="63" x14ac:dyDescent="0.25">
      <c r="A10" s="34">
        <v>5</v>
      </c>
      <c r="B10" s="59"/>
      <c r="C10" s="47" t="s">
        <v>23</v>
      </c>
      <c r="D10" s="34"/>
      <c r="E10" s="47" t="s">
        <v>24</v>
      </c>
      <c r="F10" s="60">
        <v>70000000</v>
      </c>
      <c r="G10" s="67">
        <v>0</v>
      </c>
      <c r="H10" s="67">
        <v>0</v>
      </c>
      <c r="I10" s="36" t="s">
        <v>207</v>
      </c>
      <c r="J10" s="36" t="s">
        <v>163</v>
      </c>
    </row>
    <row r="11" spans="1:10" ht="63" x14ac:dyDescent="0.25">
      <c r="A11" s="34">
        <v>6</v>
      </c>
      <c r="B11" s="59"/>
      <c r="C11" s="47" t="s">
        <v>25</v>
      </c>
      <c r="D11" s="34"/>
      <c r="E11" s="47" t="s">
        <v>26</v>
      </c>
      <c r="F11" s="60">
        <v>10000000</v>
      </c>
      <c r="G11" s="67">
        <v>0</v>
      </c>
      <c r="H11" s="67">
        <v>0</v>
      </c>
      <c r="I11" s="36" t="s">
        <v>207</v>
      </c>
      <c r="J11" s="36" t="s">
        <v>163</v>
      </c>
    </row>
    <row r="12" spans="1:10" ht="63" x14ac:dyDescent="0.25">
      <c r="A12" s="34">
        <v>7</v>
      </c>
      <c r="B12" s="59"/>
      <c r="C12" s="47" t="s">
        <v>27</v>
      </c>
      <c r="D12" s="34"/>
      <c r="E12" s="47" t="s">
        <v>28</v>
      </c>
      <c r="F12" s="60">
        <v>10000000</v>
      </c>
      <c r="G12" s="67">
        <v>0</v>
      </c>
      <c r="H12" s="67">
        <v>0</v>
      </c>
      <c r="I12" s="36" t="s">
        <v>207</v>
      </c>
      <c r="J12" s="36" t="s">
        <v>163</v>
      </c>
    </row>
    <row r="13" spans="1:10" ht="84" x14ac:dyDescent="0.25">
      <c r="A13" s="34">
        <v>8</v>
      </c>
      <c r="B13" s="59"/>
      <c r="C13" s="47" t="s">
        <v>29</v>
      </c>
      <c r="D13" s="34"/>
      <c r="E13" s="47" t="s">
        <v>30</v>
      </c>
      <c r="F13" s="60">
        <v>10000000</v>
      </c>
      <c r="G13" s="67">
        <v>0</v>
      </c>
      <c r="H13" s="67">
        <v>0</v>
      </c>
      <c r="I13" s="36" t="s">
        <v>207</v>
      </c>
      <c r="J13" s="36" t="s">
        <v>163</v>
      </c>
    </row>
    <row r="14" spans="1:10" ht="21" x14ac:dyDescent="0.25">
      <c r="A14" s="61" t="s">
        <v>94</v>
      </c>
      <c r="B14" s="62"/>
      <c r="C14" s="62"/>
      <c r="D14" s="63"/>
      <c r="E14" s="64"/>
      <c r="F14" s="65">
        <f>SUM(F6:F13)</f>
        <v>402000000</v>
      </c>
      <c r="G14" s="67">
        <v>0</v>
      </c>
      <c r="H14" s="67">
        <v>0</v>
      </c>
      <c r="I14" s="34"/>
      <c r="J14" s="36"/>
    </row>
    <row r="15" spans="1:10" ht="21" x14ac:dyDescent="0.25">
      <c r="A15" s="34"/>
      <c r="B15" s="59"/>
      <c r="C15" s="34"/>
      <c r="D15" s="34"/>
      <c r="E15" s="34"/>
      <c r="F15" s="60"/>
      <c r="G15" s="67"/>
      <c r="H15" s="67"/>
      <c r="I15" s="34"/>
      <c r="J15" s="36"/>
    </row>
    <row r="16" spans="1:10" ht="84" x14ac:dyDescent="0.25">
      <c r="A16" s="34">
        <v>9</v>
      </c>
      <c r="B16" s="66" t="s">
        <v>31</v>
      </c>
      <c r="C16" s="47" t="s">
        <v>33</v>
      </c>
      <c r="D16" s="34"/>
      <c r="E16" s="47" t="s">
        <v>32</v>
      </c>
      <c r="F16" s="60">
        <v>75000000</v>
      </c>
      <c r="G16" s="67">
        <v>0</v>
      </c>
      <c r="H16" s="67">
        <v>0</v>
      </c>
      <c r="I16" s="36" t="s">
        <v>207</v>
      </c>
      <c r="J16" s="36" t="s">
        <v>163</v>
      </c>
    </row>
    <row r="17" spans="1:10" ht="84" x14ac:dyDescent="0.25">
      <c r="A17" s="34">
        <v>10</v>
      </c>
      <c r="B17" s="59"/>
      <c r="C17" s="47" t="s">
        <v>34</v>
      </c>
      <c r="D17" s="34"/>
      <c r="E17" s="47" t="s">
        <v>35</v>
      </c>
      <c r="F17" s="60">
        <v>495000000</v>
      </c>
      <c r="G17" s="67">
        <v>0</v>
      </c>
      <c r="H17" s="67">
        <v>0</v>
      </c>
      <c r="I17" s="36" t="s">
        <v>207</v>
      </c>
      <c r="J17" s="36" t="s">
        <v>163</v>
      </c>
    </row>
    <row r="18" spans="1:10" ht="21" x14ac:dyDescent="0.25">
      <c r="A18" s="34"/>
      <c r="B18" s="59"/>
      <c r="C18" s="47"/>
      <c r="D18" s="34"/>
      <c r="E18" s="47"/>
      <c r="F18" s="60"/>
      <c r="G18" s="67"/>
      <c r="H18" s="67"/>
      <c r="I18" s="34"/>
      <c r="J18" s="36"/>
    </row>
    <row r="19" spans="1:10" ht="21" x14ac:dyDescent="0.25">
      <c r="A19" s="61" t="s">
        <v>94</v>
      </c>
      <c r="B19" s="62"/>
      <c r="C19" s="62"/>
      <c r="D19" s="63"/>
      <c r="E19" s="59"/>
      <c r="F19" s="65">
        <f>SUM(F16:F17)</f>
        <v>570000000</v>
      </c>
      <c r="G19" s="67"/>
      <c r="H19" s="67"/>
      <c r="I19" s="34"/>
      <c r="J19" s="36"/>
    </row>
    <row r="20" spans="1:10" ht="21" x14ac:dyDescent="0.25">
      <c r="A20" s="34"/>
      <c r="B20" s="59"/>
      <c r="C20" s="34"/>
      <c r="D20" s="34"/>
      <c r="E20" s="34"/>
      <c r="F20" s="60"/>
      <c r="G20" s="67"/>
      <c r="H20" s="67"/>
      <c r="I20" s="34"/>
      <c r="J20" s="36"/>
    </row>
    <row r="21" spans="1:10" ht="105" x14ac:dyDescent="0.25">
      <c r="A21" s="34">
        <v>11</v>
      </c>
      <c r="B21" s="66" t="s">
        <v>36</v>
      </c>
      <c r="C21" s="36" t="s">
        <v>37</v>
      </c>
      <c r="D21" s="34"/>
      <c r="E21" s="34" t="s">
        <v>38</v>
      </c>
      <c r="F21" s="60">
        <v>99000000</v>
      </c>
      <c r="G21" s="67">
        <v>0</v>
      </c>
      <c r="H21" s="67">
        <v>0</v>
      </c>
      <c r="I21" s="36" t="s">
        <v>207</v>
      </c>
      <c r="J21" s="36" t="s">
        <v>163</v>
      </c>
    </row>
    <row r="22" spans="1:10" ht="126" x14ac:dyDescent="0.25">
      <c r="A22" s="34">
        <v>12</v>
      </c>
      <c r="B22" s="59"/>
      <c r="C22" s="36" t="s">
        <v>40</v>
      </c>
      <c r="D22" s="34"/>
      <c r="E22" s="36" t="s">
        <v>39</v>
      </c>
      <c r="F22" s="60">
        <v>2260000</v>
      </c>
      <c r="G22" s="67">
        <v>0</v>
      </c>
      <c r="H22" s="67">
        <v>0</v>
      </c>
      <c r="I22" s="36" t="s">
        <v>207</v>
      </c>
      <c r="J22" s="36" t="s">
        <v>163</v>
      </c>
    </row>
    <row r="23" spans="1:10" ht="168" x14ac:dyDescent="0.25">
      <c r="A23" s="34">
        <v>13</v>
      </c>
      <c r="B23" s="59"/>
      <c r="C23" s="36" t="s">
        <v>96</v>
      </c>
      <c r="D23" s="34"/>
      <c r="E23" s="36" t="s">
        <v>41</v>
      </c>
      <c r="F23" s="60">
        <v>2322000</v>
      </c>
      <c r="G23" s="67">
        <v>0</v>
      </c>
      <c r="H23" s="67">
        <v>0</v>
      </c>
      <c r="I23" s="36" t="s">
        <v>207</v>
      </c>
      <c r="J23" s="36" t="s">
        <v>163</v>
      </c>
    </row>
    <row r="24" spans="1:10" ht="84" x14ac:dyDescent="0.25">
      <c r="A24" s="34">
        <v>14</v>
      </c>
      <c r="B24" s="59"/>
      <c r="C24" s="36" t="s">
        <v>42</v>
      </c>
      <c r="D24" s="34"/>
      <c r="E24" s="34" t="s">
        <v>13</v>
      </c>
      <c r="F24" s="60">
        <v>3950000</v>
      </c>
      <c r="G24" s="67">
        <v>0</v>
      </c>
      <c r="H24" s="67">
        <v>0</v>
      </c>
      <c r="I24" s="36" t="s">
        <v>207</v>
      </c>
      <c r="J24" s="36" t="s">
        <v>163</v>
      </c>
    </row>
    <row r="25" spans="1:10" ht="105" x14ac:dyDescent="0.25">
      <c r="A25" s="34">
        <v>15</v>
      </c>
      <c r="B25" s="59"/>
      <c r="C25" s="36" t="s">
        <v>43</v>
      </c>
      <c r="D25" s="34"/>
      <c r="E25" s="36" t="s">
        <v>44</v>
      </c>
      <c r="F25" s="60">
        <v>4375000</v>
      </c>
      <c r="G25" s="67">
        <v>0</v>
      </c>
      <c r="H25" s="67">
        <v>0</v>
      </c>
      <c r="I25" s="36" t="s">
        <v>207</v>
      </c>
      <c r="J25" s="36" t="s">
        <v>163</v>
      </c>
    </row>
    <row r="26" spans="1:10" ht="126" x14ac:dyDescent="0.25">
      <c r="A26" s="34">
        <v>16</v>
      </c>
      <c r="B26" s="59"/>
      <c r="C26" s="36" t="s">
        <v>56</v>
      </c>
      <c r="D26" s="34"/>
      <c r="E26" s="36" t="s">
        <v>57</v>
      </c>
      <c r="F26" s="60">
        <v>3890000</v>
      </c>
      <c r="G26" s="67">
        <v>0</v>
      </c>
      <c r="H26" s="67">
        <v>0</v>
      </c>
      <c r="I26" s="36" t="s">
        <v>207</v>
      </c>
      <c r="J26" s="36" t="s">
        <v>163</v>
      </c>
    </row>
    <row r="27" spans="1:10" ht="21" x14ac:dyDescent="0.25">
      <c r="A27" s="61" t="s">
        <v>94</v>
      </c>
      <c r="B27" s="62"/>
      <c r="C27" s="62"/>
      <c r="D27" s="63"/>
      <c r="E27" s="34"/>
      <c r="F27" s="65">
        <f>SUM(F21:F26)</f>
        <v>115797000</v>
      </c>
      <c r="G27" s="67"/>
      <c r="H27" s="67"/>
      <c r="I27" s="34"/>
      <c r="J27" s="36"/>
    </row>
    <row r="28" spans="1:10" ht="21" x14ac:dyDescent="0.25">
      <c r="A28" s="28"/>
      <c r="B28" s="28"/>
      <c r="C28" s="28"/>
      <c r="D28" s="28"/>
      <c r="E28" s="34"/>
      <c r="F28" s="60"/>
      <c r="G28" s="67"/>
      <c r="H28" s="67"/>
      <c r="I28" s="34"/>
      <c r="J28" s="36"/>
    </row>
    <row r="29" spans="1:10" ht="63" x14ac:dyDescent="0.25">
      <c r="A29" s="34">
        <v>17</v>
      </c>
      <c r="B29" s="59" t="s">
        <v>45</v>
      </c>
      <c r="C29" s="36" t="s">
        <v>46</v>
      </c>
      <c r="D29" s="34"/>
      <c r="E29" s="36" t="s">
        <v>13</v>
      </c>
      <c r="F29" s="60">
        <v>30000000</v>
      </c>
      <c r="G29" s="67">
        <v>0</v>
      </c>
      <c r="H29" s="67">
        <v>0</v>
      </c>
      <c r="I29" s="36" t="s">
        <v>207</v>
      </c>
      <c r="J29" s="36" t="s">
        <v>163</v>
      </c>
    </row>
    <row r="30" spans="1:10" ht="63" x14ac:dyDescent="0.25">
      <c r="A30" s="34">
        <v>18</v>
      </c>
      <c r="B30" s="59"/>
      <c r="C30" s="36" t="s">
        <v>47</v>
      </c>
      <c r="D30" s="34"/>
      <c r="E30" s="36" t="s">
        <v>13</v>
      </c>
      <c r="F30" s="60">
        <v>30000000</v>
      </c>
      <c r="G30" s="67">
        <v>0</v>
      </c>
      <c r="H30" s="67">
        <v>0</v>
      </c>
      <c r="I30" s="36" t="s">
        <v>207</v>
      </c>
      <c r="J30" s="36" t="s">
        <v>163</v>
      </c>
    </row>
    <row r="31" spans="1:10" ht="63" x14ac:dyDescent="0.25">
      <c r="A31" s="34">
        <v>19</v>
      </c>
      <c r="B31" s="59"/>
      <c r="C31" s="36" t="s">
        <v>49</v>
      </c>
      <c r="D31" s="34"/>
      <c r="E31" s="36" t="s">
        <v>48</v>
      </c>
      <c r="F31" s="60">
        <v>25000000</v>
      </c>
      <c r="G31" s="67">
        <v>0</v>
      </c>
      <c r="H31" s="67">
        <v>0</v>
      </c>
      <c r="I31" s="36" t="s">
        <v>207</v>
      </c>
      <c r="J31" s="36" t="s">
        <v>163</v>
      </c>
    </row>
    <row r="32" spans="1:10" ht="63" x14ac:dyDescent="0.25">
      <c r="A32" s="34">
        <v>20</v>
      </c>
      <c r="B32" s="59"/>
      <c r="C32" s="36" t="s">
        <v>50</v>
      </c>
      <c r="D32" s="34"/>
      <c r="E32" s="36" t="s">
        <v>51</v>
      </c>
      <c r="F32" s="60">
        <v>35000000</v>
      </c>
      <c r="G32" s="67">
        <v>0</v>
      </c>
      <c r="H32" s="67">
        <v>0</v>
      </c>
      <c r="I32" s="36" t="s">
        <v>207</v>
      </c>
      <c r="J32" s="36" t="s">
        <v>163</v>
      </c>
    </row>
    <row r="33" spans="1:10" ht="63" x14ac:dyDescent="0.25">
      <c r="A33" s="34">
        <v>21</v>
      </c>
      <c r="B33" s="59"/>
      <c r="C33" s="36" t="s">
        <v>52</v>
      </c>
      <c r="D33" s="34"/>
      <c r="E33" s="36" t="s">
        <v>53</v>
      </c>
      <c r="F33" s="60">
        <v>35000000</v>
      </c>
      <c r="G33" s="67">
        <v>0</v>
      </c>
      <c r="H33" s="67">
        <v>0</v>
      </c>
      <c r="I33" s="36" t="s">
        <v>207</v>
      </c>
      <c r="J33" s="36" t="s">
        <v>163</v>
      </c>
    </row>
    <row r="34" spans="1:10" ht="63" x14ac:dyDescent="0.25">
      <c r="A34" s="34">
        <v>22</v>
      </c>
      <c r="B34" s="59"/>
      <c r="C34" s="36" t="s">
        <v>174</v>
      </c>
      <c r="D34" s="34"/>
      <c r="E34" s="36" t="s">
        <v>175</v>
      </c>
      <c r="F34" s="60">
        <v>25069000</v>
      </c>
      <c r="G34" s="67">
        <v>14000000</v>
      </c>
      <c r="H34" s="67">
        <v>14000000</v>
      </c>
      <c r="I34" s="36" t="s">
        <v>176</v>
      </c>
      <c r="J34" s="36" t="s">
        <v>163</v>
      </c>
    </row>
    <row r="35" spans="1:10" ht="21" x14ac:dyDescent="0.25">
      <c r="A35" s="61" t="s">
        <v>94</v>
      </c>
      <c r="B35" s="62"/>
      <c r="C35" s="62"/>
      <c r="D35" s="63"/>
      <c r="E35" s="34"/>
      <c r="F35" s="68">
        <f>SUM(F29:F34)</f>
        <v>180069000</v>
      </c>
      <c r="G35" s="74">
        <f t="shared" ref="G35:H35" si="0">SUM(G29:G34)</f>
        <v>14000000</v>
      </c>
      <c r="H35" s="74">
        <f t="shared" si="0"/>
        <v>14000000</v>
      </c>
      <c r="I35" s="34"/>
      <c r="J35" s="36"/>
    </row>
    <row r="36" spans="1:10" ht="21" x14ac:dyDescent="0.25">
      <c r="A36" s="34"/>
      <c r="B36" s="59"/>
      <c r="C36" s="34"/>
      <c r="D36" s="34"/>
      <c r="E36" s="34"/>
      <c r="F36" s="34"/>
      <c r="G36" s="67"/>
      <c r="H36" s="67"/>
      <c r="I36" s="34"/>
      <c r="J36" s="36"/>
    </row>
    <row r="37" spans="1:10" ht="63" x14ac:dyDescent="0.25">
      <c r="A37" s="34">
        <v>23</v>
      </c>
      <c r="B37" s="59" t="s">
        <v>54</v>
      </c>
      <c r="C37" s="36" t="s">
        <v>55</v>
      </c>
      <c r="D37" s="34"/>
      <c r="E37" s="36" t="s">
        <v>13</v>
      </c>
      <c r="F37" s="60">
        <v>800000000</v>
      </c>
      <c r="G37" s="67"/>
      <c r="H37" s="67"/>
      <c r="I37" s="36" t="s">
        <v>207</v>
      </c>
      <c r="J37" s="36" t="s">
        <v>163</v>
      </c>
    </row>
    <row r="38" spans="1:10" ht="84" x14ac:dyDescent="0.25">
      <c r="A38" s="34">
        <v>24</v>
      </c>
      <c r="B38" s="59"/>
      <c r="C38" s="36" t="s">
        <v>177</v>
      </c>
      <c r="D38" s="34"/>
      <c r="E38" s="36" t="s">
        <v>13</v>
      </c>
      <c r="F38" s="60">
        <v>120000000</v>
      </c>
      <c r="G38" s="67">
        <v>108977720</v>
      </c>
      <c r="H38" s="67">
        <v>108977720</v>
      </c>
      <c r="I38" s="36" t="s">
        <v>176</v>
      </c>
      <c r="J38" s="36" t="s">
        <v>163</v>
      </c>
    </row>
    <row r="39" spans="1:10" ht="21" x14ac:dyDescent="0.25">
      <c r="A39" s="61" t="s">
        <v>94</v>
      </c>
      <c r="B39" s="62"/>
      <c r="C39" s="62"/>
      <c r="D39" s="63"/>
      <c r="E39" s="34"/>
      <c r="F39" s="68">
        <f>SUM(F37:F38)</f>
        <v>920000000</v>
      </c>
      <c r="G39" s="74">
        <f>SUM(G38)</f>
        <v>108977720</v>
      </c>
      <c r="H39" s="74">
        <f>SUM(H38)</f>
        <v>108977720</v>
      </c>
      <c r="I39" s="34"/>
      <c r="J39" s="36"/>
    </row>
    <row r="40" spans="1:10" ht="21" x14ac:dyDescent="0.25">
      <c r="A40" s="34"/>
      <c r="B40" s="59"/>
      <c r="C40" s="34"/>
      <c r="D40" s="34"/>
      <c r="E40" s="34"/>
      <c r="F40" s="34"/>
      <c r="G40" s="67"/>
      <c r="H40" s="67"/>
      <c r="I40" s="34"/>
      <c r="J40" s="36"/>
    </row>
    <row r="41" spans="1:10" ht="63" x14ac:dyDescent="0.25">
      <c r="A41" s="34">
        <v>25</v>
      </c>
      <c r="B41" s="59" t="s">
        <v>58</v>
      </c>
      <c r="C41" s="36" t="s">
        <v>59</v>
      </c>
      <c r="D41" s="34"/>
      <c r="E41" s="34" t="s">
        <v>60</v>
      </c>
      <c r="F41" s="60">
        <v>23501000</v>
      </c>
      <c r="G41" s="67">
        <v>0</v>
      </c>
      <c r="H41" s="67">
        <v>0</v>
      </c>
      <c r="I41" s="36" t="s">
        <v>207</v>
      </c>
      <c r="J41" s="36" t="s">
        <v>163</v>
      </c>
    </row>
    <row r="42" spans="1:10" ht="63" x14ac:dyDescent="0.25">
      <c r="A42" s="34">
        <v>26</v>
      </c>
      <c r="B42" s="59"/>
      <c r="C42" s="36" t="s">
        <v>61</v>
      </c>
      <c r="D42" s="34"/>
      <c r="E42" s="34" t="s">
        <v>62</v>
      </c>
      <c r="F42" s="60">
        <v>4599400</v>
      </c>
      <c r="G42" s="67">
        <v>0</v>
      </c>
      <c r="H42" s="67">
        <v>0</v>
      </c>
      <c r="I42" s="36" t="s">
        <v>207</v>
      </c>
      <c r="J42" s="36" t="s">
        <v>163</v>
      </c>
    </row>
    <row r="43" spans="1:10" ht="63" x14ac:dyDescent="0.25">
      <c r="A43" s="34">
        <v>27</v>
      </c>
      <c r="B43" s="59"/>
      <c r="C43" s="36" t="s">
        <v>63</v>
      </c>
      <c r="D43" s="34"/>
      <c r="E43" s="34" t="s">
        <v>62</v>
      </c>
      <c r="F43" s="60">
        <v>56449600</v>
      </c>
      <c r="G43" s="67">
        <v>0</v>
      </c>
      <c r="H43" s="67">
        <v>0</v>
      </c>
      <c r="I43" s="36" t="s">
        <v>207</v>
      </c>
      <c r="J43" s="36" t="s">
        <v>163</v>
      </c>
    </row>
    <row r="44" spans="1:10" ht="63" x14ac:dyDescent="0.25">
      <c r="A44" s="34">
        <v>28</v>
      </c>
      <c r="B44" s="59"/>
      <c r="C44" s="36" t="s">
        <v>64</v>
      </c>
      <c r="D44" s="34"/>
      <c r="E44" s="34" t="s">
        <v>13</v>
      </c>
      <c r="F44" s="60">
        <v>11340000</v>
      </c>
      <c r="G44" s="67">
        <v>0</v>
      </c>
      <c r="H44" s="67">
        <v>0</v>
      </c>
      <c r="I44" s="36" t="s">
        <v>207</v>
      </c>
      <c r="J44" s="36" t="s">
        <v>163</v>
      </c>
    </row>
    <row r="45" spans="1:10" ht="21" x14ac:dyDescent="0.25">
      <c r="A45" s="61" t="s">
        <v>94</v>
      </c>
      <c r="B45" s="62"/>
      <c r="C45" s="62"/>
      <c r="D45" s="63"/>
      <c r="E45" s="34"/>
      <c r="F45" s="65">
        <f>SUM(F41:F44)</f>
        <v>95890000</v>
      </c>
      <c r="G45" s="67"/>
      <c r="H45" s="67"/>
      <c r="I45" s="34"/>
      <c r="J45" s="36"/>
    </row>
    <row r="46" spans="1:10" ht="21" x14ac:dyDescent="0.25">
      <c r="A46" s="34"/>
      <c r="B46" s="59"/>
      <c r="C46" s="34"/>
      <c r="D46" s="34"/>
      <c r="E46" s="34"/>
      <c r="F46" s="34"/>
      <c r="G46" s="67"/>
      <c r="H46" s="67"/>
      <c r="I46" s="34"/>
      <c r="J46" s="36"/>
    </row>
    <row r="47" spans="1:10" ht="63" x14ac:dyDescent="0.25">
      <c r="A47" s="34">
        <v>29</v>
      </c>
      <c r="B47" s="66" t="s">
        <v>65</v>
      </c>
      <c r="C47" s="36" t="s">
        <v>66</v>
      </c>
      <c r="D47" s="34"/>
      <c r="E47" s="34" t="s">
        <v>13</v>
      </c>
      <c r="F47" s="60">
        <v>5278000</v>
      </c>
      <c r="G47" s="67">
        <v>0</v>
      </c>
      <c r="H47" s="67">
        <v>0</v>
      </c>
      <c r="I47" s="36" t="s">
        <v>207</v>
      </c>
      <c r="J47" s="36" t="s">
        <v>163</v>
      </c>
    </row>
    <row r="48" spans="1:10" ht="105" x14ac:dyDescent="0.25">
      <c r="A48" s="34">
        <v>30</v>
      </c>
      <c r="B48" s="59"/>
      <c r="C48" s="36" t="s">
        <v>67</v>
      </c>
      <c r="D48" s="34"/>
      <c r="E48" s="34" t="s">
        <v>68</v>
      </c>
      <c r="F48" s="60">
        <v>17710000</v>
      </c>
      <c r="G48" s="67">
        <v>0</v>
      </c>
      <c r="H48" s="67">
        <v>0</v>
      </c>
      <c r="I48" s="36" t="s">
        <v>207</v>
      </c>
      <c r="J48" s="36" t="s">
        <v>163</v>
      </c>
    </row>
    <row r="49" spans="1:10" ht="84" x14ac:dyDescent="0.25">
      <c r="A49" s="34">
        <v>31</v>
      </c>
      <c r="B49" s="59"/>
      <c r="C49" s="36" t="s">
        <v>69</v>
      </c>
      <c r="D49" s="34"/>
      <c r="E49" s="34" t="s">
        <v>13</v>
      </c>
      <c r="F49" s="60">
        <v>4390000</v>
      </c>
      <c r="G49" s="67">
        <v>0</v>
      </c>
      <c r="H49" s="67">
        <v>0</v>
      </c>
      <c r="I49" s="36" t="s">
        <v>207</v>
      </c>
      <c r="J49" s="36" t="s">
        <v>163</v>
      </c>
    </row>
    <row r="50" spans="1:10" ht="21" x14ac:dyDescent="0.25">
      <c r="A50" s="61" t="s">
        <v>94</v>
      </c>
      <c r="B50" s="62"/>
      <c r="C50" s="62"/>
      <c r="D50" s="63"/>
      <c r="E50" s="34"/>
      <c r="F50" s="65">
        <f>SUM(F47:F49)</f>
        <v>27378000</v>
      </c>
      <c r="G50" s="67">
        <v>0</v>
      </c>
      <c r="H50" s="67">
        <v>0</v>
      </c>
      <c r="I50" s="34"/>
      <c r="J50" s="36"/>
    </row>
    <row r="51" spans="1:10" ht="21" x14ac:dyDescent="0.25">
      <c r="A51" s="34"/>
      <c r="B51" s="59"/>
      <c r="C51" s="34"/>
      <c r="D51" s="34"/>
      <c r="E51" s="34"/>
      <c r="F51" s="34"/>
      <c r="G51" s="67"/>
      <c r="H51" s="67"/>
      <c r="I51" s="34"/>
      <c r="J51" s="36"/>
    </row>
    <row r="52" spans="1:10" ht="63" x14ac:dyDescent="0.25">
      <c r="A52" s="34">
        <v>32</v>
      </c>
      <c r="B52" s="66" t="s">
        <v>70</v>
      </c>
      <c r="C52" s="36" t="s">
        <v>71</v>
      </c>
      <c r="D52" s="34"/>
      <c r="E52" s="34" t="s">
        <v>13</v>
      </c>
      <c r="F52" s="60">
        <v>405608800</v>
      </c>
      <c r="G52" s="67">
        <v>0</v>
      </c>
      <c r="H52" s="67">
        <v>0</v>
      </c>
      <c r="I52" s="34"/>
      <c r="J52" s="36" t="s">
        <v>163</v>
      </c>
    </row>
    <row r="53" spans="1:10" ht="21" x14ac:dyDescent="0.25">
      <c r="A53" s="61" t="s">
        <v>94</v>
      </c>
      <c r="B53" s="62"/>
      <c r="C53" s="62"/>
      <c r="D53" s="63"/>
      <c r="E53" s="34"/>
      <c r="F53" s="68">
        <f>SUM(F52)</f>
        <v>405608800</v>
      </c>
      <c r="G53" s="67">
        <v>0</v>
      </c>
      <c r="H53" s="67">
        <v>0</v>
      </c>
      <c r="I53" s="34"/>
      <c r="J53" s="36"/>
    </row>
    <row r="54" spans="1:10" ht="21" x14ac:dyDescent="0.25">
      <c r="A54" s="34"/>
      <c r="B54" s="59"/>
      <c r="C54" s="34"/>
      <c r="D54" s="34"/>
      <c r="E54" s="34"/>
      <c r="F54" s="34"/>
      <c r="G54" s="67"/>
      <c r="H54" s="67"/>
      <c r="I54" s="34"/>
      <c r="J54" s="36"/>
    </row>
    <row r="55" spans="1:10" ht="63" x14ac:dyDescent="0.25">
      <c r="A55" s="34">
        <v>33</v>
      </c>
      <c r="B55" s="59" t="s">
        <v>72</v>
      </c>
      <c r="C55" s="36" t="s">
        <v>73</v>
      </c>
      <c r="D55" s="34"/>
      <c r="E55" s="34" t="s">
        <v>13</v>
      </c>
      <c r="F55" s="60">
        <v>18620000</v>
      </c>
      <c r="G55" s="67">
        <v>0</v>
      </c>
      <c r="H55" s="67">
        <v>0</v>
      </c>
      <c r="I55" s="36" t="s">
        <v>207</v>
      </c>
      <c r="J55" s="36" t="s">
        <v>163</v>
      </c>
    </row>
    <row r="56" spans="1:10" ht="84" x14ac:dyDescent="0.25">
      <c r="A56" s="34">
        <v>34</v>
      </c>
      <c r="B56" s="59"/>
      <c r="C56" s="36" t="s">
        <v>74</v>
      </c>
      <c r="D56" s="34"/>
      <c r="E56" s="34" t="s">
        <v>13</v>
      </c>
      <c r="F56" s="60">
        <v>500000000</v>
      </c>
      <c r="G56" s="67">
        <v>0</v>
      </c>
      <c r="H56" s="67">
        <v>0</v>
      </c>
      <c r="I56" s="36" t="s">
        <v>207</v>
      </c>
      <c r="J56" s="36" t="s">
        <v>163</v>
      </c>
    </row>
    <row r="57" spans="1:10" ht="84" x14ac:dyDescent="0.25">
      <c r="A57" s="34">
        <v>35</v>
      </c>
      <c r="B57" s="59"/>
      <c r="C57" s="36" t="s">
        <v>75</v>
      </c>
      <c r="D57" s="34"/>
      <c r="E57" s="34" t="s">
        <v>13</v>
      </c>
      <c r="F57" s="60">
        <v>500000000</v>
      </c>
      <c r="G57" s="67">
        <v>0</v>
      </c>
      <c r="H57" s="67">
        <v>0</v>
      </c>
      <c r="I57" s="36" t="s">
        <v>207</v>
      </c>
      <c r="J57" s="36" t="s">
        <v>163</v>
      </c>
    </row>
    <row r="58" spans="1:10" ht="63" x14ac:dyDescent="0.25">
      <c r="A58" s="34">
        <v>36</v>
      </c>
      <c r="B58" s="59"/>
      <c r="C58" s="36" t="s">
        <v>76</v>
      </c>
      <c r="D58" s="34"/>
      <c r="E58" s="34" t="s">
        <v>77</v>
      </c>
      <c r="F58" s="60">
        <v>10000000</v>
      </c>
      <c r="G58" s="67">
        <v>0</v>
      </c>
      <c r="H58" s="67">
        <v>0</v>
      </c>
      <c r="I58" s="36" t="s">
        <v>207</v>
      </c>
      <c r="J58" s="36" t="s">
        <v>163</v>
      </c>
    </row>
    <row r="59" spans="1:10" ht="63" x14ac:dyDescent="0.25">
      <c r="A59" s="34">
        <v>37</v>
      </c>
      <c r="B59" s="59"/>
      <c r="C59" s="36" t="s">
        <v>78</v>
      </c>
      <c r="D59" s="34"/>
      <c r="E59" s="34" t="s">
        <v>79</v>
      </c>
      <c r="F59" s="60">
        <v>16000000</v>
      </c>
      <c r="G59" s="67">
        <v>0</v>
      </c>
      <c r="H59" s="67">
        <v>0</v>
      </c>
      <c r="I59" s="36" t="s">
        <v>207</v>
      </c>
      <c r="J59" s="36" t="s">
        <v>163</v>
      </c>
    </row>
    <row r="60" spans="1:10" ht="105" x14ac:dyDescent="0.25">
      <c r="A60" s="34">
        <v>38</v>
      </c>
      <c r="B60" s="59"/>
      <c r="C60" s="36" t="s">
        <v>80</v>
      </c>
      <c r="D60" s="34"/>
      <c r="E60" s="34" t="s">
        <v>81</v>
      </c>
      <c r="F60" s="60">
        <v>10000000</v>
      </c>
      <c r="G60" s="67">
        <v>0</v>
      </c>
      <c r="H60" s="67">
        <v>0</v>
      </c>
      <c r="I60" s="36" t="s">
        <v>207</v>
      </c>
      <c r="J60" s="36" t="s">
        <v>163</v>
      </c>
    </row>
    <row r="61" spans="1:10" ht="63" x14ac:dyDescent="0.25">
      <c r="A61" s="34">
        <v>39</v>
      </c>
      <c r="B61" s="59"/>
      <c r="C61" s="36" t="s">
        <v>82</v>
      </c>
      <c r="D61" s="34"/>
      <c r="E61" s="34" t="s">
        <v>83</v>
      </c>
      <c r="F61" s="60">
        <v>35002500</v>
      </c>
      <c r="G61" s="67">
        <v>0</v>
      </c>
      <c r="H61" s="67">
        <v>0</v>
      </c>
      <c r="I61" s="36" t="s">
        <v>207</v>
      </c>
      <c r="J61" s="36" t="s">
        <v>163</v>
      </c>
    </row>
    <row r="62" spans="1:10" ht="105" x14ac:dyDescent="0.25">
      <c r="A62" s="34">
        <v>40</v>
      </c>
      <c r="B62" s="59"/>
      <c r="C62" s="36" t="s">
        <v>84</v>
      </c>
      <c r="D62" s="34"/>
      <c r="E62" s="36" t="s">
        <v>85</v>
      </c>
      <c r="F62" s="60">
        <v>100000000</v>
      </c>
      <c r="G62" s="67">
        <v>0</v>
      </c>
      <c r="H62" s="67">
        <v>0</v>
      </c>
      <c r="I62" s="36" t="s">
        <v>207</v>
      </c>
      <c r="J62" s="36" t="s">
        <v>163</v>
      </c>
    </row>
    <row r="63" spans="1:10" ht="63" x14ac:dyDescent="0.25">
      <c r="A63" s="34">
        <v>41</v>
      </c>
      <c r="B63" s="59"/>
      <c r="C63" s="36" t="s">
        <v>86</v>
      </c>
      <c r="D63" s="34"/>
      <c r="E63" s="34" t="s">
        <v>13</v>
      </c>
      <c r="F63" s="60">
        <v>5000000</v>
      </c>
      <c r="G63" s="67">
        <v>0</v>
      </c>
      <c r="H63" s="67">
        <v>0</v>
      </c>
      <c r="I63" s="36" t="s">
        <v>207</v>
      </c>
      <c r="J63" s="36" t="s">
        <v>163</v>
      </c>
    </row>
    <row r="64" spans="1:10" ht="42" x14ac:dyDescent="0.25">
      <c r="A64" s="34">
        <v>42</v>
      </c>
      <c r="B64" s="59"/>
      <c r="C64" s="36" t="s">
        <v>179</v>
      </c>
      <c r="D64" s="34"/>
      <c r="E64" s="34" t="s">
        <v>13</v>
      </c>
      <c r="F64" s="60">
        <v>30000000</v>
      </c>
      <c r="G64" s="67">
        <v>30000000</v>
      </c>
      <c r="H64" s="67">
        <v>30000000</v>
      </c>
      <c r="I64" s="36" t="s">
        <v>176</v>
      </c>
      <c r="J64" s="36"/>
    </row>
    <row r="65" spans="1:10" ht="21" x14ac:dyDescent="0.25">
      <c r="A65" s="61" t="s">
        <v>94</v>
      </c>
      <c r="B65" s="62"/>
      <c r="C65" s="62"/>
      <c r="D65" s="63"/>
      <c r="E65" s="34"/>
      <c r="F65" s="65">
        <f>SUM(F55:F64)</f>
        <v>1224622500</v>
      </c>
      <c r="G65" s="74">
        <f>SUM(G64)</f>
        <v>30000000</v>
      </c>
      <c r="H65" s="74">
        <f>SUM(H64)</f>
        <v>30000000</v>
      </c>
      <c r="I65" s="34"/>
      <c r="J65" s="36"/>
    </row>
    <row r="66" spans="1:10" ht="21" x14ac:dyDescent="0.25">
      <c r="A66" s="34"/>
      <c r="B66" s="59"/>
      <c r="C66" s="36"/>
      <c r="D66" s="34"/>
      <c r="E66" s="34"/>
      <c r="F66" s="60"/>
      <c r="G66" s="67"/>
      <c r="H66" s="67"/>
      <c r="I66" s="34"/>
      <c r="J66" s="36"/>
    </row>
    <row r="67" spans="1:10" ht="84" x14ac:dyDescent="0.25">
      <c r="A67" s="34">
        <v>43</v>
      </c>
      <c r="B67" s="59" t="s">
        <v>87</v>
      </c>
      <c r="C67" s="36" t="s">
        <v>88</v>
      </c>
      <c r="D67" s="34"/>
      <c r="E67" s="34" t="s">
        <v>89</v>
      </c>
      <c r="F67" s="60">
        <v>2480400</v>
      </c>
      <c r="G67" s="67">
        <v>0</v>
      </c>
      <c r="H67" s="67">
        <v>0</v>
      </c>
      <c r="I67" s="36" t="s">
        <v>207</v>
      </c>
      <c r="J67" s="36" t="s">
        <v>163</v>
      </c>
    </row>
    <row r="68" spans="1:10" ht="63" x14ac:dyDescent="0.25">
      <c r="A68" s="34">
        <v>43</v>
      </c>
      <c r="B68" s="59"/>
      <c r="C68" s="36" t="s">
        <v>90</v>
      </c>
      <c r="D68" s="34"/>
      <c r="E68" s="34" t="s">
        <v>91</v>
      </c>
      <c r="F68" s="60">
        <v>7519600</v>
      </c>
      <c r="G68" s="67">
        <v>0</v>
      </c>
      <c r="H68" s="67">
        <v>0</v>
      </c>
      <c r="I68" s="36" t="s">
        <v>207</v>
      </c>
      <c r="J68" s="36" t="s">
        <v>163</v>
      </c>
    </row>
    <row r="69" spans="1:10" ht="21" x14ac:dyDescent="0.25">
      <c r="A69" s="61" t="s">
        <v>94</v>
      </c>
      <c r="B69" s="62"/>
      <c r="C69" s="62"/>
      <c r="D69" s="63"/>
      <c r="E69" s="34"/>
      <c r="F69" s="65">
        <f>SUM(F67:F68)</f>
        <v>10000000</v>
      </c>
      <c r="G69" s="67">
        <v>0</v>
      </c>
      <c r="H69" s="67">
        <v>0</v>
      </c>
      <c r="I69" s="34"/>
      <c r="J69" s="36"/>
    </row>
    <row r="70" spans="1:10" ht="21" x14ac:dyDescent="0.25">
      <c r="A70" s="34"/>
      <c r="B70" s="59"/>
      <c r="C70" s="34"/>
      <c r="D70" s="34"/>
      <c r="E70" s="34"/>
      <c r="F70" s="34"/>
      <c r="G70" s="67"/>
      <c r="H70" s="67"/>
      <c r="I70" s="34"/>
      <c r="J70" s="36"/>
    </row>
    <row r="71" spans="1:10" ht="84" x14ac:dyDescent="0.25">
      <c r="A71" s="34">
        <v>44</v>
      </c>
      <c r="B71" s="59" t="s">
        <v>92</v>
      </c>
      <c r="C71" s="36" t="s">
        <v>93</v>
      </c>
      <c r="D71" s="34"/>
      <c r="E71" s="34" t="s">
        <v>13</v>
      </c>
      <c r="F71" s="60">
        <v>6000000</v>
      </c>
      <c r="G71" s="67">
        <v>0</v>
      </c>
      <c r="H71" s="67">
        <v>0</v>
      </c>
      <c r="I71" s="36" t="s">
        <v>207</v>
      </c>
      <c r="J71" s="36" t="s">
        <v>163</v>
      </c>
    </row>
    <row r="72" spans="1:10" ht="21" x14ac:dyDescent="0.25">
      <c r="A72" s="69" t="s">
        <v>94</v>
      </c>
      <c r="B72" s="69"/>
      <c r="C72" s="69"/>
      <c r="D72" s="69"/>
      <c r="E72" s="34"/>
      <c r="F72" s="68">
        <f>SUM(F71)</f>
        <v>6000000</v>
      </c>
      <c r="G72" s="67">
        <v>0</v>
      </c>
      <c r="H72" s="67">
        <v>0</v>
      </c>
      <c r="I72" s="34"/>
      <c r="J72" s="34"/>
    </row>
    <row r="73" spans="1:10" ht="21" x14ac:dyDescent="0.25">
      <c r="A73" s="69" t="s">
        <v>95</v>
      </c>
      <c r="B73" s="69"/>
      <c r="C73" s="69"/>
      <c r="D73" s="69"/>
      <c r="E73" s="34"/>
      <c r="F73" s="68">
        <f>F72+F69+F65+F53+F50+F45+F39+F27+F19+F14</f>
        <v>3777296300</v>
      </c>
      <c r="G73" s="74">
        <f>G65+G39+G35</f>
        <v>152977720</v>
      </c>
      <c r="H73" s="74">
        <f>H65+H39+H35</f>
        <v>152977720</v>
      </c>
      <c r="I73" s="34"/>
      <c r="J73" s="34"/>
    </row>
    <row r="78" spans="1:10" x14ac:dyDescent="0.25">
      <c r="E78" s="2"/>
      <c r="F78" s="3"/>
    </row>
  </sheetData>
  <mergeCells count="14">
    <mergeCell ref="A65:D65"/>
    <mergeCell ref="A69:D69"/>
    <mergeCell ref="A72:D72"/>
    <mergeCell ref="A73:D73"/>
    <mergeCell ref="A39:D39"/>
    <mergeCell ref="A45:D45"/>
    <mergeCell ref="A50:D50"/>
    <mergeCell ref="A53:D53"/>
    <mergeCell ref="A35:D35"/>
    <mergeCell ref="B1:J1"/>
    <mergeCell ref="B2:J2"/>
    <mergeCell ref="A14:D14"/>
    <mergeCell ref="A19:D19"/>
    <mergeCell ref="A27:D27"/>
  </mergeCells>
  <pageMargins left="0.7" right="0.7" top="0.75" bottom="0.75" header="0.3" footer="0.3"/>
  <pageSetup scale="50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41" zoomScale="80" zoomScaleNormal="80" workbookViewId="0">
      <selection sqref="A1:J54"/>
    </sheetView>
  </sheetViews>
  <sheetFormatPr defaultRowHeight="21" x14ac:dyDescent="0.35"/>
  <cols>
    <col min="1" max="1" width="5.28515625" style="44" bestFit="1" customWidth="1"/>
    <col min="2" max="2" width="23.42578125" style="46" bestFit="1" customWidth="1"/>
    <col min="3" max="3" width="33.7109375" style="44" customWidth="1"/>
    <col min="4" max="4" width="13.85546875" style="44" bestFit="1" customWidth="1"/>
    <col min="5" max="5" width="22.28515625" style="79" bestFit="1" customWidth="1"/>
    <col min="6" max="6" width="24" style="79" bestFit="1" customWidth="1"/>
    <col min="7" max="7" width="16.5703125" style="79" bestFit="1" customWidth="1"/>
    <col min="8" max="8" width="16" style="79" bestFit="1" customWidth="1"/>
    <col min="9" max="9" width="23.5703125" style="79" customWidth="1"/>
    <col min="10" max="10" width="18.85546875" style="44" customWidth="1"/>
    <col min="11" max="16384" width="9.140625" style="44"/>
  </cols>
  <sheetData>
    <row r="1" spans="1:10" x14ac:dyDescent="0.35">
      <c r="A1" s="23"/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1:10" x14ac:dyDescent="0.35">
      <c r="A2" s="23"/>
      <c r="B2" s="54" t="s">
        <v>14</v>
      </c>
      <c r="C2" s="54"/>
      <c r="D2" s="54"/>
      <c r="E2" s="54"/>
      <c r="F2" s="54"/>
      <c r="G2" s="54"/>
      <c r="H2" s="54"/>
      <c r="I2" s="54"/>
      <c r="J2" s="54"/>
    </row>
    <row r="3" spans="1:10" x14ac:dyDescent="0.35">
      <c r="A3" s="23"/>
      <c r="B3" s="24" t="s">
        <v>155</v>
      </c>
      <c r="C3" s="25"/>
      <c r="D3" s="26"/>
      <c r="E3" s="70"/>
      <c r="F3" s="70"/>
      <c r="G3" s="70"/>
      <c r="H3" s="70"/>
      <c r="I3" s="70"/>
      <c r="J3" s="27"/>
    </row>
    <row r="4" spans="1:10" ht="42" x14ac:dyDescent="0.35">
      <c r="A4" s="28" t="s">
        <v>2</v>
      </c>
      <c r="B4" s="28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</row>
    <row r="5" spans="1:10" ht="63" x14ac:dyDescent="0.35">
      <c r="A5" s="31">
        <v>1</v>
      </c>
      <c r="B5" s="45" t="s">
        <v>12</v>
      </c>
      <c r="C5" s="32" t="s">
        <v>97</v>
      </c>
      <c r="D5" s="33"/>
      <c r="E5" s="34" t="s">
        <v>107</v>
      </c>
      <c r="F5" s="35">
        <v>10000000</v>
      </c>
      <c r="G5" s="35">
        <v>0</v>
      </c>
      <c r="H5" s="35">
        <v>0</v>
      </c>
      <c r="I5" s="36" t="s">
        <v>207</v>
      </c>
      <c r="J5" s="36" t="s">
        <v>164</v>
      </c>
    </row>
    <row r="6" spans="1:10" ht="63" x14ac:dyDescent="0.35">
      <c r="A6" s="39">
        <v>2</v>
      </c>
      <c r="C6" s="32" t="s">
        <v>98</v>
      </c>
      <c r="D6" s="39"/>
      <c r="E6" s="34" t="s">
        <v>108</v>
      </c>
      <c r="F6" s="35">
        <v>8000000</v>
      </c>
      <c r="G6" s="35">
        <v>0</v>
      </c>
      <c r="H6" s="35">
        <v>0</v>
      </c>
      <c r="I6" s="36" t="s">
        <v>207</v>
      </c>
      <c r="J6" s="36" t="s">
        <v>164</v>
      </c>
    </row>
    <row r="7" spans="1:10" ht="63" x14ac:dyDescent="0.35">
      <c r="A7" s="31">
        <v>3</v>
      </c>
      <c r="B7" s="45"/>
      <c r="C7" s="32" t="s">
        <v>99</v>
      </c>
      <c r="D7" s="39"/>
      <c r="E7" s="34" t="s">
        <v>109</v>
      </c>
      <c r="F7" s="35">
        <v>10000000</v>
      </c>
      <c r="G7" s="35">
        <v>0</v>
      </c>
      <c r="H7" s="35">
        <v>0</v>
      </c>
      <c r="I7" s="36" t="s">
        <v>207</v>
      </c>
      <c r="J7" s="36" t="s">
        <v>164</v>
      </c>
    </row>
    <row r="8" spans="1:10" ht="63" x14ac:dyDescent="0.35">
      <c r="A8" s="39">
        <v>4</v>
      </c>
      <c r="B8" s="45"/>
      <c r="C8" s="32" t="s">
        <v>100</v>
      </c>
      <c r="D8" s="39"/>
      <c r="E8" s="34" t="s">
        <v>110</v>
      </c>
      <c r="F8" s="41">
        <v>8000000</v>
      </c>
      <c r="G8" s="35">
        <v>0</v>
      </c>
      <c r="H8" s="35">
        <v>0</v>
      </c>
      <c r="I8" s="36" t="s">
        <v>207</v>
      </c>
      <c r="J8" s="36" t="s">
        <v>164</v>
      </c>
    </row>
    <row r="9" spans="1:10" ht="63" x14ac:dyDescent="0.35">
      <c r="A9" s="31">
        <v>5</v>
      </c>
      <c r="B9" s="45"/>
      <c r="C9" s="32" t="s">
        <v>101</v>
      </c>
      <c r="D9" s="39"/>
      <c r="E9" s="34" t="s">
        <v>111</v>
      </c>
      <c r="F9" s="41">
        <v>5000000</v>
      </c>
      <c r="G9" s="35">
        <v>0</v>
      </c>
      <c r="H9" s="35">
        <v>0</v>
      </c>
      <c r="I9" s="36" t="s">
        <v>207</v>
      </c>
      <c r="J9" s="36" t="s">
        <v>164</v>
      </c>
    </row>
    <row r="10" spans="1:10" ht="63" x14ac:dyDescent="0.35">
      <c r="A10" s="39">
        <v>6</v>
      </c>
      <c r="B10" s="45"/>
      <c r="C10" s="40" t="s">
        <v>102</v>
      </c>
      <c r="D10" s="39"/>
      <c r="E10" s="34" t="s">
        <v>112</v>
      </c>
      <c r="F10" s="41">
        <v>8000000</v>
      </c>
      <c r="G10" s="35">
        <v>0</v>
      </c>
      <c r="H10" s="35">
        <v>0</v>
      </c>
      <c r="I10" s="36" t="s">
        <v>207</v>
      </c>
      <c r="J10" s="36" t="s">
        <v>164</v>
      </c>
    </row>
    <row r="11" spans="1:10" ht="63" x14ac:dyDescent="0.35">
      <c r="A11" s="31">
        <v>7</v>
      </c>
      <c r="B11" s="45"/>
      <c r="C11" s="40" t="s">
        <v>103</v>
      </c>
      <c r="D11" s="39"/>
      <c r="E11" s="34" t="s">
        <v>113</v>
      </c>
      <c r="F11" s="41">
        <v>8000000</v>
      </c>
      <c r="G11" s="35">
        <v>0</v>
      </c>
      <c r="H11" s="35">
        <v>0</v>
      </c>
      <c r="I11" s="36" t="s">
        <v>207</v>
      </c>
      <c r="J11" s="36" t="s">
        <v>164</v>
      </c>
    </row>
    <row r="12" spans="1:10" ht="63" x14ac:dyDescent="0.35">
      <c r="A12" s="39">
        <v>8</v>
      </c>
      <c r="B12" s="45"/>
      <c r="C12" s="40" t="s">
        <v>104</v>
      </c>
      <c r="D12" s="39"/>
      <c r="E12" s="34" t="s">
        <v>114</v>
      </c>
      <c r="F12" s="41">
        <v>10000000</v>
      </c>
      <c r="G12" s="35">
        <v>0</v>
      </c>
      <c r="H12" s="35">
        <v>0</v>
      </c>
      <c r="I12" s="36" t="s">
        <v>207</v>
      </c>
      <c r="J12" s="36" t="s">
        <v>164</v>
      </c>
    </row>
    <row r="13" spans="1:10" ht="63" x14ac:dyDescent="0.35">
      <c r="A13" s="31">
        <v>9</v>
      </c>
      <c r="B13" s="45"/>
      <c r="C13" s="40" t="s">
        <v>105</v>
      </c>
      <c r="D13" s="39"/>
      <c r="E13" s="34" t="s">
        <v>13</v>
      </c>
      <c r="F13" s="41">
        <v>20000000</v>
      </c>
      <c r="G13" s="35">
        <v>0</v>
      </c>
      <c r="H13" s="35">
        <v>0</v>
      </c>
      <c r="I13" s="36" t="s">
        <v>207</v>
      </c>
      <c r="J13" s="36" t="s">
        <v>164</v>
      </c>
    </row>
    <row r="14" spans="1:10" ht="210" x14ac:dyDescent="0.35">
      <c r="A14" s="39">
        <v>10</v>
      </c>
      <c r="B14" s="45"/>
      <c r="C14" s="40" t="s">
        <v>116</v>
      </c>
      <c r="D14" s="39"/>
      <c r="E14" s="47" t="s">
        <v>115</v>
      </c>
      <c r="F14" s="41">
        <v>30000000</v>
      </c>
      <c r="G14" s="35">
        <v>0</v>
      </c>
      <c r="H14" s="35">
        <v>0</v>
      </c>
      <c r="I14" s="36" t="s">
        <v>207</v>
      </c>
      <c r="J14" s="36" t="s">
        <v>164</v>
      </c>
    </row>
    <row r="15" spans="1:10" x14ac:dyDescent="0.35">
      <c r="A15" s="51" t="s">
        <v>94</v>
      </c>
      <c r="B15" s="52"/>
      <c r="C15" s="52"/>
      <c r="D15" s="53"/>
      <c r="E15" s="37"/>
      <c r="F15" s="76">
        <f>SUM(F5:F14)</f>
        <v>117000000</v>
      </c>
      <c r="G15" s="37"/>
      <c r="H15" s="37"/>
      <c r="I15" s="37"/>
      <c r="J15" s="39"/>
    </row>
    <row r="16" spans="1:10" x14ac:dyDescent="0.35">
      <c r="A16" s="39"/>
      <c r="B16" s="45"/>
      <c r="C16" s="39"/>
      <c r="D16" s="39"/>
      <c r="E16" s="37"/>
      <c r="F16" s="37"/>
      <c r="G16" s="37"/>
      <c r="H16" s="37"/>
      <c r="I16" s="37"/>
      <c r="J16" s="39"/>
    </row>
    <row r="17" spans="1:10" ht="105" x14ac:dyDescent="0.35">
      <c r="A17" s="39">
        <v>11</v>
      </c>
      <c r="B17" s="45" t="s">
        <v>106</v>
      </c>
      <c r="C17" s="40" t="s">
        <v>117</v>
      </c>
      <c r="D17" s="39"/>
      <c r="E17" s="37" t="s">
        <v>13</v>
      </c>
      <c r="F17" s="41">
        <v>35000000</v>
      </c>
      <c r="G17" s="35">
        <v>0</v>
      </c>
      <c r="H17" s="35">
        <v>0</v>
      </c>
      <c r="I17" s="36" t="s">
        <v>207</v>
      </c>
      <c r="J17" s="36" t="s">
        <v>164</v>
      </c>
    </row>
    <row r="18" spans="1:10" x14ac:dyDescent="0.35">
      <c r="A18" s="51" t="s">
        <v>94</v>
      </c>
      <c r="B18" s="52"/>
      <c r="C18" s="52"/>
      <c r="D18" s="53"/>
      <c r="E18" s="37"/>
      <c r="F18" s="77">
        <f>SUM(F17)</f>
        <v>35000000</v>
      </c>
      <c r="G18" s="37"/>
      <c r="H18" s="37"/>
      <c r="I18" s="37"/>
      <c r="J18" s="39"/>
    </row>
    <row r="19" spans="1:10" x14ac:dyDescent="0.35">
      <c r="A19" s="39"/>
      <c r="B19" s="45"/>
      <c r="C19" s="39"/>
      <c r="D19" s="39"/>
      <c r="E19" s="37"/>
      <c r="F19" s="37"/>
      <c r="G19" s="37"/>
      <c r="H19" s="37"/>
      <c r="I19" s="37"/>
      <c r="J19" s="39"/>
    </row>
    <row r="20" spans="1:10" ht="63" x14ac:dyDescent="0.35">
      <c r="A20" s="39">
        <v>12</v>
      </c>
      <c r="B20" s="45" t="s">
        <v>128</v>
      </c>
      <c r="C20" s="40" t="s">
        <v>118</v>
      </c>
      <c r="D20" s="39"/>
      <c r="E20" s="37" t="s">
        <v>13</v>
      </c>
      <c r="F20" s="41">
        <v>150000000</v>
      </c>
      <c r="G20" s="35">
        <v>0</v>
      </c>
      <c r="H20" s="35">
        <v>0</v>
      </c>
      <c r="I20" s="36" t="s">
        <v>207</v>
      </c>
      <c r="J20" s="36" t="s">
        <v>164</v>
      </c>
    </row>
    <row r="21" spans="1:10" ht="63" x14ac:dyDescent="0.35">
      <c r="A21" s="39">
        <v>13</v>
      </c>
      <c r="B21" s="45"/>
      <c r="C21" s="40" t="s">
        <v>119</v>
      </c>
      <c r="D21" s="39"/>
      <c r="E21" s="37" t="s">
        <v>13</v>
      </c>
      <c r="F21" s="41">
        <v>30000000</v>
      </c>
      <c r="G21" s="35">
        <v>0</v>
      </c>
      <c r="H21" s="35">
        <v>0</v>
      </c>
      <c r="I21" s="36" t="s">
        <v>207</v>
      </c>
      <c r="J21" s="36" t="s">
        <v>164</v>
      </c>
    </row>
    <row r="22" spans="1:10" ht="84" x14ac:dyDescent="0.35">
      <c r="A22" s="39">
        <v>14</v>
      </c>
      <c r="B22" s="45"/>
      <c r="C22" s="40" t="s">
        <v>120</v>
      </c>
      <c r="D22" s="39"/>
      <c r="E22" s="37" t="s">
        <v>13</v>
      </c>
      <c r="F22" s="41">
        <v>30000000</v>
      </c>
      <c r="G22" s="35">
        <v>0</v>
      </c>
      <c r="H22" s="35">
        <v>0</v>
      </c>
      <c r="I22" s="36" t="s">
        <v>207</v>
      </c>
      <c r="J22" s="36" t="s">
        <v>164</v>
      </c>
    </row>
    <row r="23" spans="1:10" ht="63" x14ac:dyDescent="0.35">
      <c r="A23" s="39">
        <v>15</v>
      </c>
      <c r="B23" s="45"/>
      <c r="C23" s="40" t="s">
        <v>121</v>
      </c>
      <c r="D23" s="39"/>
      <c r="E23" s="37" t="s">
        <v>13</v>
      </c>
      <c r="F23" s="41">
        <v>20000000</v>
      </c>
      <c r="G23" s="35">
        <v>0</v>
      </c>
      <c r="H23" s="35">
        <v>0</v>
      </c>
      <c r="I23" s="36" t="s">
        <v>207</v>
      </c>
      <c r="J23" s="36" t="s">
        <v>164</v>
      </c>
    </row>
    <row r="24" spans="1:10" x14ac:dyDescent="0.35">
      <c r="A24" s="51" t="s">
        <v>94</v>
      </c>
      <c r="B24" s="52"/>
      <c r="C24" s="52"/>
      <c r="D24" s="53"/>
      <c r="E24" s="37"/>
      <c r="F24" s="76">
        <f>SUM(F20:F23)</f>
        <v>230000000</v>
      </c>
      <c r="G24" s="35">
        <v>0</v>
      </c>
      <c r="H24" s="35">
        <v>0</v>
      </c>
      <c r="I24" s="37"/>
      <c r="J24" s="39"/>
    </row>
    <row r="25" spans="1:10" x14ac:dyDescent="0.35">
      <c r="A25" s="39"/>
      <c r="B25" s="45"/>
      <c r="C25" s="39"/>
      <c r="D25" s="39"/>
      <c r="E25" s="37"/>
      <c r="F25" s="37"/>
      <c r="G25" s="37"/>
      <c r="H25" s="37"/>
      <c r="I25" s="37"/>
      <c r="J25" s="39"/>
    </row>
    <row r="26" spans="1:10" ht="63" x14ac:dyDescent="0.35">
      <c r="A26" s="39">
        <v>16</v>
      </c>
      <c r="B26" s="45" t="s">
        <v>129</v>
      </c>
      <c r="C26" s="40" t="s">
        <v>122</v>
      </c>
      <c r="D26" s="39"/>
      <c r="E26" s="37" t="s">
        <v>123</v>
      </c>
      <c r="F26" s="41">
        <v>39210450</v>
      </c>
      <c r="G26" s="35">
        <v>0</v>
      </c>
      <c r="H26" s="35">
        <v>0</v>
      </c>
      <c r="I26" s="36" t="s">
        <v>207</v>
      </c>
      <c r="J26" s="36" t="s">
        <v>164</v>
      </c>
    </row>
    <row r="27" spans="1:10" ht="63" x14ac:dyDescent="0.35">
      <c r="A27" s="39">
        <v>17</v>
      </c>
      <c r="B27" s="45"/>
      <c r="C27" s="40" t="s">
        <v>124</v>
      </c>
      <c r="D27" s="39"/>
      <c r="E27" s="37" t="s">
        <v>127</v>
      </c>
      <c r="F27" s="41">
        <v>39210450</v>
      </c>
      <c r="G27" s="35">
        <v>0</v>
      </c>
      <c r="H27" s="35">
        <v>0</v>
      </c>
      <c r="I27" s="36" t="s">
        <v>207</v>
      </c>
      <c r="J27" s="36" t="s">
        <v>164</v>
      </c>
    </row>
    <row r="28" spans="1:10" ht="105" x14ac:dyDescent="0.35">
      <c r="A28" s="39">
        <v>18</v>
      </c>
      <c r="B28" s="45"/>
      <c r="C28" s="40" t="s">
        <v>125</v>
      </c>
      <c r="D28" s="39"/>
      <c r="E28" s="38" t="s">
        <v>126</v>
      </c>
      <c r="F28" s="41">
        <v>46903400</v>
      </c>
      <c r="G28" s="35">
        <v>0</v>
      </c>
      <c r="H28" s="35">
        <v>0</v>
      </c>
      <c r="I28" s="36" t="s">
        <v>207</v>
      </c>
      <c r="J28" s="36" t="s">
        <v>164</v>
      </c>
    </row>
    <row r="29" spans="1:10" x14ac:dyDescent="0.35">
      <c r="A29" s="51" t="s">
        <v>94</v>
      </c>
      <c r="B29" s="52"/>
      <c r="C29" s="52"/>
      <c r="D29" s="53"/>
      <c r="E29" s="37"/>
      <c r="F29" s="76">
        <f>SUM(F26:F28)</f>
        <v>125324300</v>
      </c>
      <c r="G29" s="35">
        <v>0</v>
      </c>
      <c r="H29" s="35">
        <v>0</v>
      </c>
      <c r="I29" s="37"/>
      <c r="J29" s="39"/>
    </row>
    <row r="30" spans="1:10" x14ac:dyDescent="0.35">
      <c r="A30" s="39"/>
      <c r="B30" s="45"/>
      <c r="C30" s="39"/>
      <c r="D30" s="39"/>
      <c r="E30" s="37"/>
      <c r="F30" s="37"/>
      <c r="G30" s="37"/>
      <c r="H30" s="37"/>
      <c r="I30" s="37"/>
      <c r="J30" s="39"/>
    </row>
    <row r="31" spans="1:10" ht="63" x14ac:dyDescent="0.35">
      <c r="A31" s="39">
        <v>19</v>
      </c>
      <c r="B31" s="45" t="s">
        <v>154</v>
      </c>
      <c r="C31" s="40" t="s">
        <v>130</v>
      </c>
      <c r="D31" s="39"/>
      <c r="E31" s="37" t="s">
        <v>112</v>
      </c>
      <c r="F31" s="41">
        <v>20000000</v>
      </c>
      <c r="G31" s="35">
        <v>0</v>
      </c>
      <c r="H31" s="35">
        <v>0</v>
      </c>
      <c r="I31" s="36" t="s">
        <v>207</v>
      </c>
      <c r="J31" s="36" t="s">
        <v>164</v>
      </c>
    </row>
    <row r="32" spans="1:10" ht="63" x14ac:dyDescent="0.35">
      <c r="A32" s="39">
        <v>20</v>
      </c>
      <c r="B32" s="45"/>
      <c r="C32" s="40" t="s">
        <v>131</v>
      </c>
      <c r="D32" s="39"/>
      <c r="E32" s="37" t="s">
        <v>132</v>
      </c>
      <c r="F32" s="41">
        <v>50000000</v>
      </c>
      <c r="G32" s="35">
        <v>0</v>
      </c>
      <c r="H32" s="35">
        <v>0</v>
      </c>
      <c r="I32" s="36" t="s">
        <v>207</v>
      </c>
      <c r="J32" s="36" t="s">
        <v>164</v>
      </c>
    </row>
    <row r="33" spans="1:10" ht="63" x14ac:dyDescent="0.35">
      <c r="A33" s="39">
        <v>21</v>
      </c>
      <c r="B33" s="45"/>
      <c r="C33" s="40" t="s">
        <v>133</v>
      </c>
      <c r="D33" s="39"/>
      <c r="E33" s="37" t="s">
        <v>134</v>
      </c>
      <c r="F33" s="41">
        <v>30000000</v>
      </c>
      <c r="G33" s="35">
        <v>0</v>
      </c>
      <c r="H33" s="35">
        <v>0</v>
      </c>
      <c r="I33" s="36" t="s">
        <v>207</v>
      </c>
      <c r="J33" s="36" t="s">
        <v>164</v>
      </c>
    </row>
    <row r="34" spans="1:10" ht="63" x14ac:dyDescent="0.35">
      <c r="A34" s="39">
        <v>22</v>
      </c>
      <c r="B34" s="45"/>
      <c r="C34" s="40" t="s">
        <v>135</v>
      </c>
      <c r="D34" s="39"/>
      <c r="E34" s="37" t="s">
        <v>136</v>
      </c>
      <c r="F34" s="41">
        <v>20000000</v>
      </c>
      <c r="G34" s="35">
        <v>0</v>
      </c>
      <c r="H34" s="35">
        <v>0</v>
      </c>
      <c r="I34" s="36" t="s">
        <v>207</v>
      </c>
      <c r="J34" s="36" t="s">
        <v>164</v>
      </c>
    </row>
    <row r="35" spans="1:10" ht="63" x14ac:dyDescent="0.35">
      <c r="A35" s="39">
        <v>23</v>
      </c>
      <c r="B35" s="45"/>
      <c r="C35" s="40" t="s">
        <v>137</v>
      </c>
      <c r="D35" s="39"/>
      <c r="E35" s="37" t="s">
        <v>138</v>
      </c>
      <c r="F35" s="41">
        <v>30000000</v>
      </c>
      <c r="G35" s="35">
        <v>0</v>
      </c>
      <c r="H35" s="35">
        <v>0</v>
      </c>
      <c r="I35" s="36" t="s">
        <v>207</v>
      </c>
      <c r="J35" s="36" t="s">
        <v>164</v>
      </c>
    </row>
    <row r="36" spans="1:10" ht="63" x14ac:dyDescent="0.35">
      <c r="A36" s="39">
        <v>24</v>
      </c>
      <c r="B36" s="45"/>
      <c r="C36" s="40" t="s">
        <v>139</v>
      </c>
      <c r="D36" s="39"/>
      <c r="E36" s="37" t="s">
        <v>140</v>
      </c>
      <c r="F36" s="41">
        <v>30000000</v>
      </c>
      <c r="G36" s="35">
        <v>0</v>
      </c>
      <c r="H36" s="35">
        <v>0</v>
      </c>
      <c r="I36" s="36" t="s">
        <v>207</v>
      </c>
      <c r="J36" s="36" t="s">
        <v>164</v>
      </c>
    </row>
    <row r="37" spans="1:10" ht="63" x14ac:dyDescent="0.35">
      <c r="A37" s="39">
        <v>25</v>
      </c>
      <c r="B37" s="45"/>
      <c r="C37" s="40" t="s">
        <v>141</v>
      </c>
      <c r="D37" s="39"/>
      <c r="E37" s="37" t="s">
        <v>142</v>
      </c>
      <c r="F37" s="41">
        <v>15000000</v>
      </c>
      <c r="G37" s="35">
        <v>0</v>
      </c>
      <c r="H37" s="35">
        <v>0</v>
      </c>
      <c r="I37" s="36" t="s">
        <v>207</v>
      </c>
      <c r="J37" s="36" t="s">
        <v>164</v>
      </c>
    </row>
    <row r="38" spans="1:10" ht="63" x14ac:dyDescent="0.35">
      <c r="A38" s="39">
        <v>26</v>
      </c>
      <c r="B38" s="45"/>
      <c r="C38" s="40" t="s">
        <v>143</v>
      </c>
      <c r="D38" s="39"/>
      <c r="E38" s="37" t="s">
        <v>144</v>
      </c>
      <c r="F38" s="41">
        <v>50000000</v>
      </c>
      <c r="G38" s="35">
        <v>0</v>
      </c>
      <c r="H38" s="35">
        <v>0</v>
      </c>
      <c r="I38" s="36" t="s">
        <v>207</v>
      </c>
      <c r="J38" s="36" t="s">
        <v>164</v>
      </c>
    </row>
    <row r="39" spans="1:10" x14ac:dyDescent="0.35">
      <c r="A39" s="51" t="s">
        <v>94</v>
      </c>
      <c r="B39" s="52"/>
      <c r="C39" s="52"/>
      <c r="D39" s="53"/>
      <c r="E39" s="37"/>
      <c r="F39" s="77">
        <f>SUM(F31:F38)</f>
        <v>245000000</v>
      </c>
      <c r="G39" s="35">
        <v>0</v>
      </c>
      <c r="H39" s="35">
        <v>0</v>
      </c>
      <c r="I39" s="37"/>
      <c r="J39" s="39"/>
    </row>
    <row r="40" spans="1:10" x14ac:dyDescent="0.35">
      <c r="A40" s="39"/>
      <c r="B40" s="45"/>
      <c r="C40" s="39"/>
      <c r="D40" s="39"/>
      <c r="E40" s="37"/>
      <c r="F40" s="37"/>
      <c r="G40" s="37"/>
      <c r="H40" s="37"/>
      <c r="I40" s="37"/>
      <c r="J40" s="39"/>
    </row>
    <row r="41" spans="1:10" ht="147" x14ac:dyDescent="0.35">
      <c r="A41" s="39">
        <v>27</v>
      </c>
      <c r="B41" s="45" t="s">
        <v>54</v>
      </c>
      <c r="C41" s="40" t="s">
        <v>145</v>
      </c>
      <c r="D41" s="39"/>
      <c r="E41" s="38" t="s">
        <v>146</v>
      </c>
      <c r="F41" s="41">
        <v>40000000</v>
      </c>
      <c r="G41" s="35">
        <v>0</v>
      </c>
      <c r="H41" s="35">
        <v>0</v>
      </c>
      <c r="I41" s="36" t="s">
        <v>207</v>
      </c>
      <c r="J41" s="36" t="s">
        <v>164</v>
      </c>
    </row>
    <row r="42" spans="1:10" ht="84" x14ac:dyDescent="0.35">
      <c r="A42" s="39">
        <v>28</v>
      </c>
      <c r="B42" s="45"/>
      <c r="C42" s="40" t="s">
        <v>149</v>
      </c>
      <c r="D42" s="39"/>
      <c r="E42" s="37" t="s">
        <v>147</v>
      </c>
      <c r="F42" s="41">
        <v>20000000</v>
      </c>
      <c r="G42" s="35">
        <v>0</v>
      </c>
      <c r="H42" s="35">
        <v>0</v>
      </c>
      <c r="I42" s="36" t="s">
        <v>207</v>
      </c>
      <c r="J42" s="36" t="s">
        <v>164</v>
      </c>
    </row>
    <row r="43" spans="1:10" ht="84" x14ac:dyDescent="0.35">
      <c r="A43" s="39">
        <v>29</v>
      </c>
      <c r="B43" s="45"/>
      <c r="C43" s="40" t="s">
        <v>148</v>
      </c>
      <c r="D43" s="39"/>
      <c r="E43" s="37" t="s">
        <v>13</v>
      </c>
      <c r="F43" s="41">
        <v>131014100</v>
      </c>
      <c r="G43" s="35">
        <v>0</v>
      </c>
      <c r="H43" s="35">
        <v>0</v>
      </c>
      <c r="I43" s="36" t="s">
        <v>207</v>
      </c>
      <c r="J43" s="36" t="s">
        <v>164</v>
      </c>
    </row>
    <row r="44" spans="1:10" x14ac:dyDescent="0.35">
      <c r="A44" s="51" t="s">
        <v>94</v>
      </c>
      <c r="B44" s="52"/>
      <c r="C44" s="52"/>
      <c r="D44" s="53"/>
      <c r="E44" s="37"/>
      <c r="F44" s="77">
        <f>SUM(F41:F43)</f>
        <v>191014100</v>
      </c>
      <c r="G44" s="35">
        <v>0</v>
      </c>
      <c r="H44" s="35">
        <v>0</v>
      </c>
      <c r="I44" s="37"/>
      <c r="J44" s="39"/>
    </row>
    <row r="45" spans="1:10" x14ac:dyDescent="0.35">
      <c r="A45" s="39"/>
      <c r="B45" s="45"/>
      <c r="C45" s="39"/>
      <c r="D45" s="39"/>
      <c r="E45" s="37"/>
      <c r="F45" s="37"/>
      <c r="G45" s="37"/>
      <c r="H45" s="37"/>
      <c r="I45" s="37"/>
      <c r="J45" s="39"/>
    </row>
    <row r="46" spans="1:10" ht="63" x14ac:dyDescent="0.35">
      <c r="A46" s="39">
        <v>30</v>
      </c>
      <c r="B46" s="45" t="s">
        <v>58</v>
      </c>
      <c r="C46" s="40" t="s">
        <v>150</v>
      </c>
      <c r="D46" s="39"/>
      <c r="E46" s="37" t="s">
        <v>13</v>
      </c>
      <c r="F46" s="41">
        <v>50000000</v>
      </c>
      <c r="G46" s="35">
        <v>0</v>
      </c>
      <c r="H46" s="35">
        <v>0</v>
      </c>
      <c r="I46" s="36" t="s">
        <v>207</v>
      </c>
      <c r="J46" s="36" t="s">
        <v>164</v>
      </c>
    </row>
    <row r="47" spans="1:10" x14ac:dyDescent="0.35">
      <c r="A47" s="51" t="s">
        <v>94</v>
      </c>
      <c r="B47" s="52"/>
      <c r="C47" s="52"/>
      <c r="D47" s="53"/>
      <c r="E47" s="37"/>
      <c r="F47" s="77">
        <f>SUM(F46)</f>
        <v>50000000</v>
      </c>
      <c r="G47" s="35">
        <v>0</v>
      </c>
      <c r="H47" s="35">
        <v>0</v>
      </c>
      <c r="I47" s="37"/>
      <c r="J47" s="39"/>
    </row>
    <row r="48" spans="1:10" x14ac:dyDescent="0.35">
      <c r="A48" s="39"/>
      <c r="B48" s="45"/>
      <c r="C48" s="39"/>
      <c r="D48" s="39"/>
      <c r="E48" s="37"/>
      <c r="F48" s="37"/>
      <c r="G48" s="37"/>
      <c r="H48" s="37"/>
      <c r="I48" s="37"/>
      <c r="J48" s="39"/>
    </row>
    <row r="49" spans="1:10" ht="84" x14ac:dyDescent="0.35">
      <c r="A49" s="39">
        <v>31</v>
      </c>
      <c r="B49" s="45" t="s">
        <v>87</v>
      </c>
      <c r="C49" s="40" t="s">
        <v>151</v>
      </c>
      <c r="D49" s="39"/>
      <c r="E49" s="38" t="s">
        <v>152</v>
      </c>
      <c r="F49" s="41">
        <v>30000000</v>
      </c>
      <c r="G49" s="35">
        <v>0</v>
      </c>
      <c r="H49" s="35">
        <v>0</v>
      </c>
      <c r="I49" s="36" t="s">
        <v>207</v>
      </c>
      <c r="J49" s="36" t="s">
        <v>164</v>
      </c>
    </row>
    <row r="50" spans="1:10" x14ac:dyDescent="0.35">
      <c r="A50" s="51" t="s">
        <v>94</v>
      </c>
      <c r="B50" s="52"/>
      <c r="C50" s="52"/>
      <c r="D50" s="53"/>
      <c r="E50" s="37"/>
      <c r="F50" s="77">
        <f>SUM(F49)</f>
        <v>30000000</v>
      </c>
      <c r="G50" s="35">
        <v>0</v>
      </c>
      <c r="H50" s="35">
        <v>0</v>
      </c>
      <c r="I50" s="37"/>
      <c r="J50" s="39"/>
    </row>
    <row r="51" spans="1:10" x14ac:dyDescent="0.35">
      <c r="A51" s="39"/>
      <c r="B51" s="45"/>
      <c r="C51" s="39"/>
      <c r="D51" s="39"/>
      <c r="E51" s="37"/>
      <c r="F51" s="37"/>
      <c r="G51" s="37"/>
      <c r="H51" s="37"/>
      <c r="I51" s="37"/>
      <c r="J51" s="39"/>
    </row>
    <row r="52" spans="1:10" ht="63" x14ac:dyDescent="0.35">
      <c r="A52" s="39">
        <v>32</v>
      </c>
      <c r="B52" s="45" t="s">
        <v>92</v>
      </c>
      <c r="C52" s="40" t="s">
        <v>153</v>
      </c>
      <c r="D52" s="39"/>
      <c r="E52" s="37" t="s">
        <v>13</v>
      </c>
      <c r="F52" s="41">
        <v>40000000</v>
      </c>
      <c r="G52" s="35">
        <v>0</v>
      </c>
      <c r="H52" s="35">
        <v>0</v>
      </c>
      <c r="I52" s="36" t="s">
        <v>207</v>
      </c>
      <c r="J52" s="36" t="s">
        <v>164</v>
      </c>
    </row>
    <row r="53" spans="1:10" x14ac:dyDescent="0.35">
      <c r="A53" s="51" t="s">
        <v>94</v>
      </c>
      <c r="B53" s="52"/>
      <c r="C53" s="52"/>
      <c r="D53" s="53"/>
      <c r="E53" s="37"/>
      <c r="F53" s="77">
        <f>SUM(F52)</f>
        <v>40000000</v>
      </c>
      <c r="G53" s="35">
        <v>0</v>
      </c>
      <c r="H53" s="35">
        <v>0</v>
      </c>
      <c r="I53" s="37"/>
      <c r="J53" s="39"/>
    </row>
    <row r="54" spans="1:10" x14ac:dyDescent="0.35">
      <c r="A54" s="51" t="s">
        <v>95</v>
      </c>
      <c r="B54" s="52"/>
      <c r="C54" s="52"/>
      <c r="D54" s="53"/>
      <c r="E54" s="37"/>
      <c r="F54" s="78">
        <f>F53+F50+F47+F44+F39+F29+F24+F18+F15</f>
        <v>1063338400</v>
      </c>
      <c r="G54" s="35">
        <v>0</v>
      </c>
      <c r="H54" s="35">
        <v>0</v>
      </c>
      <c r="I54" s="37"/>
      <c r="J54" s="39"/>
    </row>
  </sheetData>
  <mergeCells count="12">
    <mergeCell ref="B1:J1"/>
    <mergeCell ref="B2:J2"/>
    <mergeCell ref="A15:D15"/>
    <mergeCell ref="A18:D18"/>
    <mergeCell ref="A24:D24"/>
    <mergeCell ref="A54:D54"/>
    <mergeCell ref="A53:D53"/>
    <mergeCell ref="A29:D29"/>
    <mergeCell ref="A39:D39"/>
    <mergeCell ref="A44:D44"/>
    <mergeCell ref="A47:D47"/>
    <mergeCell ref="A50:D50"/>
  </mergeCells>
  <pageMargins left="0.7" right="0.7" top="0.62" bottom="0.64" header="0.3" footer="0.3"/>
  <pageSetup scale="60" firstPageNumber="6" orientation="landscape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J6"/>
    </sheetView>
  </sheetViews>
  <sheetFormatPr defaultRowHeight="21" x14ac:dyDescent="0.35"/>
  <cols>
    <col min="1" max="1" width="5.7109375" style="44" bestFit="1" customWidth="1"/>
    <col min="2" max="2" width="24.28515625" style="44" bestFit="1" customWidth="1"/>
    <col min="3" max="3" width="26.5703125" style="44" customWidth="1"/>
    <col min="4" max="4" width="21" style="44" customWidth="1"/>
    <col min="5" max="5" width="22.85546875" style="44" customWidth="1"/>
    <col min="6" max="6" width="23.42578125" style="44" bestFit="1" customWidth="1"/>
    <col min="7" max="7" width="14.5703125" style="44" customWidth="1"/>
    <col min="8" max="8" width="18.5703125" style="44" customWidth="1"/>
    <col min="9" max="9" width="19.7109375" style="44" customWidth="1"/>
    <col min="10" max="10" width="19.85546875" style="44" customWidth="1"/>
    <col min="11" max="16384" width="9.140625" style="44"/>
  </cols>
  <sheetData>
    <row r="1" spans="1:10" x14ac:dyDescent="0.35">
      <c r="A1" s="23"/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1:10" x14ac:dyDescent="0.35">
      <c r="A2" s="23"/>
      <c r="B2" s="54" t="s">
        <v>14</v>
      </c>
      <c r="C2" s="54"/>
      <c r="D2" s="54"/>
      <c r="E2" s="54"/>
      <c r="F2" s="54"/>
      <c r="G2" s="54"/>
      <c r="H2" s="54"/>
      <c r="I2" s="54"/>
      <c r="J2" s="54"/>
    </row>
    <row r="3" spans="1:10" x14ac:dyDescent="0.35">
      <c r="A3" s="23"/>
      <c r="B3" s="24" t="s">
        <v>156</v>
      </c>
      <c r="C3" s="25"/>
      <c r="D3" s="26"/>
      <c r="E3" s="27"/>
      <c r="F3" s="27"/>
      <c r="G3" s="27"/>
      <c r="H3" s="27"/>
      <c r="I3" s="27"/>
      <c r="J3" s="27"/>
    </row>
    <row r="4" spans="1:10" ht="63" x14ac:dyDescent="0.35">
      <c r="A4" s="28" t="s">
        <v>2</v>
      </c>
      <c r="B4" s="28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</row>
    <row r="5" spans="1:10" ht="126" x14ac:dyDescent="0.35">
      <c r="A5" s="31">
        <v>1</v>
      </c>
      <c r="B5" s="37" t="s">
        <v>58</v>
      </c>
      <c r="C5" s="32" t="s">
        <v>157</v>
      </c>
      <c r="D5" s="33"/>
      <c r="E5" s="36" t="s">
        <v>158</v>
      </c>
      <c r="F5" s="35">
        <v>2375725000</v>
      </c>
      <c r="G5" s="35">
        <v>0</v>
      </c>
      <c r="H5" s="35">
        <v>0</v>
      </c>
      <c r="I5" s="35" t="s">
        <v>209</v>
      </c>
      <c r="J5" s="36" t="s">
        <v>165</v>
      </c>
    </row>
    <row r="6" spans="1:10" x14ac:dyDescent="0.35">
      <c r="A6" s="51" t="s">
        <v>95</v>
      </c>
      <c r="B6" s="52"/>
      <c r="C6" s="52"/>
      <c r="D6" s="53"/>
      <c r="E6" s="34"/>
      <c r="F6" s="48">
        <f>SUM(F5)</f>
        <v>2375725000</v>
      </c>
      <c r="G6" s="35">
        <v>0</v>
      </c>
      <c r="H6" s="35">
        <v>0</v>
      </c>
      <c r="I6" s="39"/>
      <c r="J6" s="39"/>
    </row>
  </sheetData>
  <mergeCells count="3">
    <mergeCell ref="B1:J1"/>
    <mergeCell ref="B2:J2"/>
    <mergeCell ref="A6:D6"/>
  </mergeCells>
  <pageMargins left="0.7" right="0.7" top="0.75" bottom="0.75" header="0.3" footer="0.3"/>
  <pageSetup scale="60" firstPageNumber="10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5" zoomScale="80" zoomScaleNormal="80" workbookViewId="0">
      <selection activeCell="F9" sqref="F9"/>
    </sheetView>
  </sheetViews>
  <sheetFormatPr defaultRowHeight="15" x14ac:dyDescent="0.25"/>
  <cols>
    <col min="1" max="1" width="5.42578125" customWidth="1"/>
    <col min="2" max="2" width="17.28515625" customWidth="1"/>
    <col min="3" max="3" width="34.85546875" customWidth="1"/>
    <col min="4" max="4" width="18.85546875" customWidth="1"/>
    <col min="5" max="5" width="20.7109375" customWidth="1"/>
    <col min="6" max="6" width="19.42578125" bestFit="1" customWidth="1"/>
    <col min="7" max="8" width="20.140625" bestFit="1" customWidth="1"/>
    <col min="9" max="9" width="19.7109375" customWidth="1"/>
    <col min="10" max="10" width="19.5703125" customWidth="1"/>
  </cols>
  <sheetData>
    <row r="1" spans="1:10" ht="21" x14ac:dyDescent="0.35">
      <c r="A1" s="23"/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1:10" ht="21" x14ac:dyDescent="0.35">
      <c r="A2" s="23"/>
      <c r="B2" s="54" t="s">
        <v>14</v>
      </c>
      <c r="C2" s="54"/>
      <c r="D2" s="54"/>
      <c r="E2" s="54"/>
      <c r="F2" s="54"/>
      <c r="G2" s="54"/>
      <c r="H2" s="54"/>
      <c r="I2" s="54"/>
      <c r="J2" s="54"/>
    </row>
    <row r="3" spans="1:10" ht="21" x14ac:dyDescent="0.35">
      <c r="A3" s="23"/>
      <c r="B3" s="24" t="s">
        <v>161</v>
      </c>
      <c r="C3" s="25"/>
      <c r="D3" s="26"/>
      <c r="E3" s="27"/>
      <c r="F3" s="27"/>
      <c r="G3" s="27"/>
      <c r="H3" s="27"/>
      <c r="I3" s="27"/>
      <c r="J3" s="27"/>
    </row>
    <row r="4" spans="1:10" ht="42" x14ac:dyDescent="0.25">
      <c r="A4" s="28" t="s">
        <v>2</v>
      </c>
      <c r="B4" s="28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</row>
    <row r="5" spans="1:10" ht="105" x14ac:dyDescent="0.35">
      <c r="A5" s="50">
        <v>1</v>
      </c>
      <c r="B5" s="32" t="s">
        <v>162</v>
      </c>
      <c r="C5" s="32" t="s">
        <v>189</v>
      </c>
      <c r="D5" s="31" t="s">
        <v>188</v>
      </c>
      <c r="E5" s="37" t="s">
        <v>13</v>
      </c>
      <c r="F5" s="42">
        <v>5000000</v>
      </c>
      <c r="G5" s="42">
        <v>5000000</v>
      </c>
      <c r="H5" s="42">
        <v>5000000</v>
      </c>
      <c r="I5" s="32" t="s">
        <v>192</v>
      </c>
      <c r="J5" s="31" t="s">
        <v>161</v>
      </c>
    </row>
    <row r="6" spans="1:10" ht="84" x14ac:dyDescent="0.25">
      <c r="A6" s="50">
        <v>2</v>
      </c>
      <c r="B6" s="50"/>
      <c r="C6" s="32" t="s">
        <v>190</v>
      </c>
      <c r="D6" s="31" t="s">
        <v>191</v>
      </c>
      <c r="E6" s="37" t="s">
        <v>13</v>
      </c>
      <c r="F6" s="49">
        <v>44000000</v>
      </c>
      <c r="G6" s="49">
        <v>44000000</v>
      </c>
      <c r="H6" s="49">
        <v>44000000</v>
      </c>
      <c r="I6" s="32" t="s">
        <v>194</v>
      </c>
      <c r="J6" s="31" t="s">
        <v>161</v>
      </c>
    </row>
    <row r="7" spans="1:10" ht="84" x14ac:dyDescent="0.25">
      <c r="A7" s="50">
        <v>3</v>
      </c>
      <c r="B7" s="50"/>
      <c r="C7" s="32" t="s">
        <v>193</v>
      </c>
      <c r="D7" s="31" t="s">
        <v>191</v>
      </c>
      <c r="E7" s="37" t="s">
        <v>13</v>
      </c>
      <c r="F7" s="49">
        <v>5604000</v>
      </c>
      <c r="G7" s="49">
        <v>5604000</v>
      </c>
      <c r="H7" s="49">
        <v>5604000</v>
      </c>
      <c r="I7" s="32" t="s">
        <v>211</v>
      </c>
      <c r="J7" s="31" t="s">
        <v>161</v>
      </c>
    </row>
    <row r="8" spans="1:10" ht="105" x14ac:dyDescent="0.25">
      <c r="A8" s="50">
        <v>4</v>
      </c>
      <c r="B8" s="50"/>
      <c r="C8" s="32" t="s">
        <v>210</v>
      </c>
      <c r="D8" s="31" t="s">
        <v>191</v>
      </c>
      <c r="E8" s="37" t="s">
        <v>13</v>
      </c>
      <c r="F8" s="49">
        <v>25933000</v>
      </c>
      <c r="G8" s="49">
        <v>25933000</v>
      </c>
      <c r="H8" s="49">
        <v>25933000</v>
      </c>
      <c r="I8" s="32" t="s">
        <v>212</v>
      </c>
      <c r="J8" s="31" t="s">
        <v>161</v>
      </c>
    </row>
    <row r="9" spans="1:10" ht="21" x14ac:dyDescent="0.35">
      <c r="A9" s="51" t="s">
        <v>95</v>
      </c>
      <c r="B9" s="52"/>
      <c r="C9" s="52"/>
      <c r="D9" s="53"/>
      <c r="E9" s="34"/>
      <c r="F9" s="48">
        <f>SUM(F6:F8)</f>
        <v>75537000</v>
      </c>
      <c r="G9" s="48">
        <f t="shared" ref="G9:H9" si="0">SUM(G6:G8)</f>
        <v>75537000</v>
      </c>
      <c r="H9" s="48">
        <f t="shared" si="0"/>
        <v>75537000</v>
      </c>
      <c r="I9" s="39"/>
      <c r="J9" s="39"/>
    </row>
  </sheetData>
  <mergeCells count="3">
    <mergeCell ref="B1:J1"/>
    <mergeCell ref="B2:J2"/>
    <mergeCell ref="A9:D9"/>
  </mergeCells>
  <pageMargins left="0.7" right="0.7" top="0.75" bottom="0.75" header="0.3" footer="0.3"/>
  <pageSetup scale="60" firstPageNumber="11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J6"/>
    </sheetView>
  </sheetViews>
  <sheetFormatPr defaultRowHeight="15" x14ac:dyDescent="0.25"/>
  <cols>
    <col min="1" max="1" width="4" bestFit="1" customWidth="1"/>
    <col min="2" max="2" width="26.85546875" customWidth="1"/>
    <col min="3" max="3" width="23.85546875" customWidth="1"/>
    <col min="4" max="4" width="17.42578125" customWidth="1"/>
    <col min="5" max="5" width="16.85546875" customWidth="1"/>
    <col min="6" max="6" width="21" customWidth="1"/>
    <col min="7" max="7" width="20" bestFit="1" customWidth="1"/>
    <col min="8" max="8" width="14.5703125" customWidth="1"/>
    <col min="9" max="9" width="16.85546875" customWidth="1"/>
    <col min="10" max="10" width="18.28515625" customWidth="1"/>
  </cols>
  <sheetData>
    <row r="1" spans="1:10" ht="21" x14ac:dyDescent="0.35">
      <c r="A1" s="23"/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1:10" ht="21" x14ac:dyDescent="0.35">
      <c r="A2" s="23"/>
      <c r="B2" s="54" t="s">
        <v>14</v>
      </c>
      <c r="C2" s="54"/>
      <c r="D2" s="54"/>
      <c r="E2" s="54"/>
      <c r="F2" s="54"/>
      <c r="G2" s="54"/>
      <c r="H2" s="54"/>
      <c r="I2" s="54"/>
      <c r="J2" s="54"/>
    </row>
    <row r="3" spans="1:10" ht="21" x14ac:dyDescent="0.35">
      <c r="A3" s="23"/>
      <c r="B3" s="24" t="s">
        <v>159</v>
      </c>
      <c r="C3" s="25"/>
      <c r="D3" s="26"/>
      <c r="E3" s="27"/>
      <c r="F3" s="27"/>
      <c r="G3" s="27"/>
      <c r="H3" s="27"/>
      <c r="I3" s="27"/>
      <c r="J3" s="27"/>
    </row>
    <row r="4" spans="1:10" ht="63" x14ac:dyDescent="0.25">
      <c r="A4" s="28" t="s">
        <v>2</v>
      </c>
      <c r="B4" s="28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</row>
    <row r="5" spans="1:10" ht="126" x14ac:dyDescent="0.25">
      <c r="A5" s="31">
        <v>1</v>
      </c>
      <c r="B5" s="37" t="s">
        <v>12</v>
      </c>
      <c r="C5" s="32" t="s">
        <v>160</v>
      </c>
      <c r="D5" s="33"/>
      <c r="E5" s="36"/>
      <c r="F5" s="35">
        <v>51909000</v>
      </c>
      <c r="G5" s="35">
        <v>25954500</v>
      </c>
      <c r="H5" s="35">
        <v>0</v>
      </c>
      <c r="I5" s="35" t="s">
        <v>208</v>
      </c>
      <c r="J5" s="36" t="s">
        <v>166</v>
      </c>
    </row>
    <row r="6" spans="1:10" ht="21" x14ac:dyDescent="0.35">
      <c r="A6" s="51" t="s">
        <v>95</v>
      </c>
      <c r="B6" s="52"/>
      <c r="C6" s="52"/>
      <c r="D6" s="53"/>
      <c r="E6" s="34"/>
      <c r="F6" s="48">
        <f>SUM(F5)</f>
        <v>51909000</v>
      </c>
      <c r="G6" s="43">
        <f>SUM(G5)</f>
        <v>25954500</v>
      </c>
      <c r="H6" s="39"/>
      <c r="I6" s="39"/>
      <c r="J6" s="39"/>
    </row>
  </sheetData>
  <mergeCells count="3">
    <mergeCell ref="B1:J1"/>
    <mergeCell ref="B2:J2"/>
    <mergeCell ref="A6:D6"/>
  </mergeCells>
  <pageMargins left="0.7" right="0.7" top="0.75" bottom="0.75" header="0.3" footer="0.3"/>
  <pageSetup scale="65" firstPageNumber="12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"/>
  <sheetViews>
    <sheetView tabSelected="1" topLeftCell="B1" workbookViewId="0">
      <selection activeCell="F7" sqref="F7"/>
    </sheetView>
  </sheetViews>
  <sheetFormatPr defaultRowHeight="15" x14ac:dyDescent="0.25"/>
  <cols>
    <col min="2" max="2" width="3.7109375" bestFit="1" customWidth="1"/>
    <col min="3" max="3" width="16.42578125" customWidth="1"/>
    <col min="4" max="5" width="16.85546875" bestFit="1" customWidth="1"/>
    <col min="6" max="6" width="15.85546875" bestFit="1" customWidth="1"/>
    <col min="7" max="7" width="16.85546875" bestFit="1" customWidth="1"/>
    <col min="8" max="8" width="14.140625" customWidth="1"/>
    <col min="11" max="11" width="32.5703125" bestFit="1" customWidth="1"/>
    <col min="12" max="12" width="29.42578125" bestFit="1" customWidth="1"/>
    <col min="13" max="13" width="32.5703125" bestFit="1" customWidth="1"/>
  </cols>
  <sheetData>
    <row r="2" spans="2:13" ht="30" x14ac:dyDescent="0.25">
      <c r="B2" s="13" t="s">
        <v>2</v>
      </c>
      <c r="C2" s="8" t="s">
        <v>167</v>
      </c>
      <c r="D2" s="8" t="s">
        <v>168</v>
      </c>
      <c r="E2" s="8" t="s">
        <v>8</v>
      </c>
      <c r="F2" s="8" t="s">
        <v>9</v>
      </c>
      <c r="G2" s="8" t="s">
        <v>169</v>
      </c>
      <c r="H2" s="8" t="s">
        <v>170</v>
      </c>
    </row>
    <row r="3" spans="2:13" x14ac:dyDescent="0.25">
      <c r="B3" s="14">
        <v>1</v>
      </c>
      <c r="C3" s="14" t="s">
        <v>171</v>
      </c>
      <c r="D3" s="15">
        <v>3925627000</v>
      </c>
      <c r="E3" s="16">
        <v>152977720</v>
      </c>
      <c r="F3" s="16">
        <v>152977720</v>
      </c>
      <c r="G3" s="17">
        <f>D3-E3</f>
        <v>3772649280</v>
      </c>
      <c r="H3" s="18">
        <f>E3/$D$3*100</f>
        <v>3.8968990176601088</v>
      </c>
    </row>
    <row r="4" spans="2:13" x14ac:dyDescent="0.25">
      <c r="B4" s="14">
        <v>2</v>
      </c>
      <c r="C4" s="14" t="s">
        <v>172</v>
      </c>
      <c r="D4" s="15">
        <v>1329173000</v>
      </c>
      <c r="E4" s="16"/>
      <c r="F4" s="14"/>
      <c r="G4" s="17">
        <f t="shared" ref="G4:G7" si="0">D4-E4</f>
        <v>1329173000</v>
      </c>
      <c r="H4" s="18">
        <f t="shared" ref="H4:H9" si="1">E4/$D$3*100</f>
        <v>0</v>
      </c>
    </row>
    <row r="5" spans="2:13" x14ac:dyDescent="0.25">
      <c r="B5" s="14">
        <v>3</v>
      </c>
      <c r="C5" s="14" t="s">
        <v>156</v>
      </c>
      <c r="D5" s="15">
        <v>2375725000</v>
      </c>
      <c r="E5" s="16"/>
      <c r="F5" s="14"/>
      <c r="G5" s="17">
        <f t="shared" si="0"/>
        <v>2375725000</v>
      </c>
      <c r="H5" s="18">
        <f t="shared" si="1"/>
        <v>0</v>
      </c>
    </row>
    <row r="6" spans="2:13" x14ac:dyDescent="0.25">
      <c r="B6" s="14">
        <v>4</v>
      </c>
      <c r="C6" s="14" t="s">
        <v>159</v>
      </c>
      <c r="D6" s="15">
        <v>51909000</v>
      </c>
      <c r="E6" s="16">
        <v>25954500</v>
      </c>
      <c r="F6" s="16"/>
      <c r="G6" s="17">
        <f t="shared" si="0"/>
        <v>25954500</v>
      </c>
      <c r="H6" s="18">
        <f>E6/$D$6*100</f>
        <v>50</v>
      </c>
    </row>
    <row r="7" spans="2:13" x14ac:dyDescent="0.25">
      <c r="B7" s="14">
        <v>5</v>
      </c>
      <c r="C7" s="14" t="s">
        <v>161</v>
      </c>
      <c r="D7" s="15">
        <v>88338000</v>
      </c>
      <c r="E7" s="16">
        <v>101711150</v>
      </c>
      <c r="F7" s="17">
        <v>75537000</v>
      </c>
      <c r="G7" s="17">
        <f t="shared" si="0"/>
        <v>-13373150</v>
      </c>
      <c r="H7" s="18">
        <f t="shared" si="1"/>
        <v>2.5909529866184435</v>
      </c>
    </row>
    <row r="8" spans="2:13" x14ac:dyDescent="0.25">
      <c r="B8" s="14">
        <v>6</v>
      </c>
      <c r="C8" s="14" t="s">
        <v>178</v>
      </c>
      <c r="D8" s="15"/>
      <c r="E8" s="16">
        <f>216910880+883209200</f>
        <v>1100120080</v>
      </c>
      <c r="F8" s="17">
        <v>1098563080</v>
      </c>
      <c r="G8" s="17"/>
      <c r="H8" s="18"/>
    </row>
    <row r="9" spans="2:13" x14ac:dyDescent="0.25">
      <c r="B9" s="14"/>
      <c r="C9" s="13" t="s">
        <v>173</v>
      </c>
      <c r="D9" s="19">
        <f>SUM(D3:D7)</f>
        <v>7770772000</v>
      </c>
      <c r="E9" s="20">
        <f>SUM(E3:E8)</f>
        <v>1380763450</v>
      </c>
      <c r="F9" s="21">
        <f>SUM(F3:F8)</f>
        <v>1327077800</v>
      </c>
      <c r="G9" s="21">
        <f>SUM(G3:G7)</f>
        <v>7490128630</v>
      </c>
      <c r="H9" s="19">
        <f t="shared" si="1"/>
        <v>35.173067894631863</v>
      </c>
      <c r="K9" s="9"/>
    </row>
    <row r="10" spans="2:13" x14ac:dyDescent="0.25">
      <c r="G10" s="10"/>
    </row>
    <row r="12" spans="2:13" x14ac:dyDescent="0.25">
      <c r="D12" s="10"/>
    </row>
    <row r="14" spans="2:13" x14ac:dyDescent="0.25">
      <c r="H14" s="11"/>
    </row>
    <row r="15" spans="2:13" x14ac:dyDescent="0.25">
      <c r="H15" s="11"/>
    </row>
    <row r="16" spans="2:13" ht="26.25" x14ac:dyDescent="0.4">
      <c r="D16" s="22"/>
      <c r="H16" s="11"/>
      <c r="K16" s="5"/>
      <c r="L16" s="6"/>
      <c r="M16" s="5"/>
    </row>
    <row r="17" spans="8:13" ht="26.25" x14ac:dyDescent="0.4">
      <c r="H17" s="11"/>
      <c r="K17" s="6"/>
      <c r="L17" s="6"/>
      <c r="M17" s="6"/>
    </row>
    <row r="18" spans="8:13" ht="26.25" x14ac:dyDescent="0.4">
      <c r="H18" s="11"/>
      <c r="K18" s="6"/>
      <c r="L18" s="7"/>
      <c r="M18" s="6"/>
    </row>
    <row r="19" spans="8:13" x14ac:dyDescent="0.25">
      <c r="H19" s="1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B1" sqref="A1:J19"/>
    </sheetView>
  </sheetViews>
  <sheetFormatPr defaultRowHeight="15" x14ac:dyDescent="0.25"/>
  <cols>
    <col min="1" max="1" width="5.140625" bestFit="1" customWidth="1"/>
    <col min="2" max="2" width="22.28515625" customWidth="1"/>
    <col min="3" max="3" width="32.140625" customWidth="1"/>
    <col min="4" max="4" width="29.7109375" customWidth="1"/>
    <col min="5" max="5" width="24.28515625" customWidth="1"/>
    <col min="6" max="6" width="28" bestFit="1" customWidth="1"/>
    <col min="7" max="8" width="26.28515625" bestFit="1" customWidth="1"/>
    <col min="9" max="9" width="22.28515625" customWidth="1"/>
    <col min="10" max="10" width="18" customWidth="1"/>
  </cols>
  <sheetData>
    <row r="1" spans="1:10" ht="21" x14ac:dyDescent="0.35">
      <c r="A1" s="23"/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1:10" ht="21" x14ac:dyDescent="0.35">
      <c r="A2" s="23"/>
      <c r="B2" s="54" t="s">
        <v>180</v>
      </c>
      <c r="C2" s="54"/>
      <c r="D2" s="54"/>
      <c r="E2" s="54"/>
      <c r="F2" s="54"/>
      <c r="G2" s="54"/>
      <c r="H2" s="54"/>
      <c r="I2" s="54"/>
      <c r="J2" s="54"/>
    </row>
    <row r="3" spans="1:10" ht="21" x14ac:dyDescent="0.35">
      <c r="A3" s="23"/>
      <c r="B3" s="24" t="s">
        <v>1</v>
      </c>
      <c r="C3" s="25"/>
      <c r="D3" s="26"/>
      <c r="E3" s="27"/>
      <c r="F3" s="27"/>
      <c r="G3" s="27"/>
      <c r="H3" s="27"/>
      <c r="I3" s="27"/>
      <c r="J3" s="27"/>
    </row>
    <row r="4" spans="1:10" ht="42" x14ac:dyDescent="0.25">
      <c r="A4" s="28" t="s">
        <v>2</v>
      </c>
      <c r="B4" s="28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</row>
    <row r="5" spans="1:10" ht="84" x14ac:dyDescent="0.25">
      <c r="A5" s="31">
        <v>1</v>
      </c>
      <c r="B5" s="37" t="s">
        <v>87</v>
      </c>
      <c r="C5" s="32" t="s">
        <v>181</v>
      </c>
      <c r="D5" s="32" t="s">
        <v>182</v>
      </c>
      <c r="E5" s="36" t="s">
        <v>123</v>
      </c>
      <c r="F5" s="35">
        <v>10000000</v>
      </c>
      <c r="G5" s="35">
        <v>10000000</v>
      </c>
      <c r="H5" s="35">
        <v>10000000</v>
      </c>
      <c r="I5" s="35" t="s">
        <v>183</v>
      </c>
      <c r="J5" s="36" t="s">
        <v>163</v>
      </c>
    </row>
    <row r="6" spans="1:10" ht="84" x14ac:dyDescent="0.25">
      <c r="A6" s="31">
        <v>2</v>
      </c>
      <c r="B6" s="37"/>
      <c r="C6" s="32" t="s">
        <v>184</v>
      </c>
      <c r="D6" s="32" t="s">
        <v>182</v>
      </c>
      <c r="E6" s="36" t="s">
        <v>109</v>
      </c>
      <c r="F6" s="35">
        <v>6000000</v>
      </c>
      <c r="G6" s="35">
        <v>6000000</v>
      </c>
      <c r="H6" s="35">
        <v>6000000</v>
      </c>
      <c r="I6" s="35" t="s">
        <v>187</v>
      </c>
      <c r="J6" s="36" t="s">
        <v>163</v>
      </c>
    </row>
    <row r="7" spans="1:10" ht="105" x14ac:dyDescent="0.25">
      <c r="A7" s="31">
        <v>3</v>
      </c>
      <c r="B7" s="37"/>
      <c r="C7" s="32" t="s">
        <v>185</v>
      </c>
      <c r="D7" s="32" t="s">
        <v>182</v>
      </c>
      <c r="E7" s="36" t="s">
        <v>13</v>
      </c>
      <c r="F7" s="35">
        <v>16000000</v>
      </c>
      <c r="G7" s="35">
        <v>16000000</v>
      </c>
      <c r="H7" s="35">
        <v>16000000</v>
      </c>
      <c r="I7" s="35" t="s">
        <v>186</v>
      </c>
      <c r="J7" s="36" t="s">
        <v>163</v>
      </c>
    </row>
    <row r="8" spans="1:10" ht="21" x14ac:dyDescent="0.35">
      <c r="A8" s="55" t="s">
        <v>95</v>
      </c>
      <c r="B8" s="55"/>
      <c r="C8" s="55"/>
      <c r="D8" s="55"/>
      <c r="E8" s="34"/>
      <c r="F8" s="48">
        <f>SUM(F5:F7)</f>
        <v>32000000</v>
      </c>
      <c r="G8" s="48">
        <f>SUM(G5:G7)</f>
        <v>32000000</v>
      </c>
      <c r="H8" s="48">
        <f>SUM(H5:H7)</f>
        <v>32000000</v>
      </c>
      <c r="I8" s="39"/>
      <c r="J8" s="39"/>
    </row>
    <row r="9" spans="1:10" ht="21" x14ac:dyDescent="0.3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0" ht="21" x14ac:dyDescent="0.35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21" x14ac:dyDescent="0.35">
      <c r="A11" s="44"/>
      <c r="B11" s="46" t="s">
        <v>156</v>
      </c>
      <c r="C11" s="44"/>
      <c r="D11" s="44"/>
      <c r="E11" s="44"/>
      <c r="F11" s="44"/>
      <c r="G11" s="44"/>
      <c r="H11" s="44"/>
      <c r="I11" s="44"/>
      <c r="J11" s="44"/>
    </row>
    <row r="12" spans="1:10" ht="42" x14ac:dyDescent="0.25">
      <c r="A12" s="28" t="s">
        <v>2</v>
      </c>
      <c r="B12" s="28" t="s">
        <v>3</v>
      </c>
      <c r="C12" s="29" t="s">
        <v>4</v>
      </c>
      <c r="D12" s="29" t="s">
        <v>5</v>
      </c>
      <c r="E12" s="29" t="s">
        <v>6</v>
      </c>
      <c r="F12" s="29" t="s">
        <v>7</v>
      </c>
      <c r="G12" s="29" t="s">
        <v>8</v>
      </c>
      <c r="H12" s="29" t="s">
        <v>9</v>
      </c>
      <c r="I12" s="29" t="s">
        <v>10</v>
      </c>
      <c r="J12" s="29" t="s">
        <v>11</v>
      </c>
    </row>
    <row r="13" spans="1:10" ht="105" x14ac:dyDescent="0.25">
      <c r="A13" s="31">
        <v>1</v>
      </c>
      <c r="B13" s="37" t="s">
        <v>58</v>
      </c>
      <c r="C13" s="32" t="s">
        <v>195</v>
      </c>
      <c r="D13" s="33" t="s">
        <v>196</v>
      </c>
      <c r="E13" s="34" t="s">
        <v>142</v>
      </c>
      <c r="F13" s="56">
        <v>326102887</v>
      </c>
      <c r="G13" s="57">
        <v>196359514</v>
      </c>
      <c r="H13" s="57">
        <v>196359514</v>
      </c>
      <c r="I13" s="32" t="s">
        <v>197</v>
      </c>
      <c r="J13" s="36" t="s">
        <v>165</v>
      </c>
    </row>
    <row r="14" spans="1:10" ht="126" x14ac:dyDescent="0.35">
      <c r="A14" s="31">
        <v>2</v>
      </c>
      <c r="B14" s="39"/>
      <c r="C14" s="32" t="s">
        <v>198</v>
      </c>
      <c r="D14" s="33" t="s">
        <v>199</v>
      </c>
      <c r="E14" s="36" t="s">
        <v>200</v>
      </c>
      <c r="F14" s="56">
        <v>1253673300</v>
      </c>
      <c r="G14" s="58">
        <v>1036850000</v>
      </c>
      <c r="H14" s="58">
        <v>1036850000</v>
      </c>
      <c r="I14" s="32" t="s">
        <v>201</v>
      </c>
      <c r="J14" s="36" t="s">
        <v>165</v>
      </c>
    </row>
    <row r="15" spans="1:10" ht="126" x14ac:dyDescent="0.35">
      <c r="A15" s="31">
        <v>3</v>
      </c>
      <c r="B15" s="39"/>
      <c r="C15" s="32" t="s">
        <v>202</v>
      </c>
      <c r="D15" s="33" t="s">
        <v>203</v>
      </c>
      <c r="E15" s="36" t="s">
        <v>79</v>
      </c>
      <c r="F15" s="56">
        <v>453493553</v>
      </c>
      <c r="G15" s="58">
        <v>341173493</v>
      </c>
      <c r="H15" s="58">
        <v>341173493</v>
      </c>
      <c r="I15" s="32" t="s">
        <v>201</v>
      </c>
      <c r="J15" s="36" t="s">
        <v>165</v>
      </c>
    </row>
    <row r="16" spans="1:10" ht="126" x14ac:dyDescent="0.35">
      <c r="A16" s="31">
        <v>4</v>
      </c>
      <c r="B16" s="39"/>
      <c r="C16" s="32" t="s">
        <v>204</v>
      </c>
      <c r="D16" s="33" t="s">
        <v>205</v>
      </c>
      <c r="E16" s="34" t="s">
        <v>109</v>
      </c>
      <c r="F16" s="56">
        <v>571055878.79999995</v>
      </c>
      <c r="G16" s="56">
        <v>454955600</v>
      </c>
      <c r="H16" s="56">
        <f>G16</f>
        <v>454955600</v>
      </c>
      <c r="I16" s="32" t="s">
        <v>206</v>
      </c>
      <c r="J16" s="36" t="s">
        <v>165</v>
      </c>
    </row>
    <row r="17" spans="1:10" ht="21" x14ac:dyDescent="0.35">
      <c r="A17" s="39"/>
      <c r="B17" s="55" t="s">
        <v>95</v>
      </c>
      <c r="C17" s="55"/>
      <c r="D17" s="55"/>
      <c r="E17" s="55"/>
      <c r="F17" s="43">
        <f>SUM(F13:F16)</f>
        <v>2604325618.8000002</v>
      </c>
      <c r="G17" s="43">
        <f>SUM(G13:G16)</f>
        <v>2029338607</v>
      </c>
      <c r="H17" s="43">
        <f>SUM(H13:H16)</f>
        <v>2029338607</v>
      </c>
      <c r="I17" s="39"/>
      <c r="J17" s="39"/>
    </row>
  </sheetData>
  <mergeCells count="4">
    <mergeCell ref="B1:J1"/>
    <mergeCell ref="B2:J2"/>
    <mergeCell ref="A8:D8"/>
    <mergeCell ref="B17:E17"/>
  </mergeCells>
  <pageMargins left="0.7" right="0.7" top="0.75" bottom="0.75" header="0.3" footer="0.3"/>
  <pageSetup scale="50" firstPageNumber="13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OWNSOURCE</vt:lpstr>
      <vt:lpstr>CDG</vt:lpstr>
      <vt:lpstr>NWSSP</vt:lpstr>
      <vt:lpstr>UNICEF</vt:lpstr>
      <vt:lpstr>JIMBO</vt:lpstr>
      <vt:lpstr>PREAMBLE</vt:lpstr>
      <vt:lpstr>MRADI VIPORO 2016.2017</vt:lpstr>
      <vt:lpstr>CDG!Print_Titles</vt:lpstr>
      <vt:lpstr>OWNSOURCE!Print_Titles</vt:lpstr>
      <vt:lpstr>UNICEF!Print_Titles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2017-10-11T07:51:58Z</cp:lastPrinted>
  <dcterms:created xsi:type="dcterms:W3CDTF">2017-08-03T05:34:10Z</dcterms:created>
  <dcterms:modified xsi:type="dcterms:W3CDTF">2017-10-11T07:56:52Z</dcterms:modified>
</cp:coreProperties>
</file>